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8285" windowHeight="12000" activeTab="3"/>
  </bookViews>
  <sheets>
    <sheet name="Sample Checklist" sheetId="9" r:id="rId1"/>
    <sheet name="Sample 618" sheetId="4" r:id="rId2"/>
    <sheet name="Checklist (Blank)" sheetId="8" r:id="rId3"/>
    <sheet name=" 618 (Blank)" sheetId="7" r:id="rId4"/>
  </sheets>
  <definedNames>
    <definedName name="DRAINAGE">#REF!</definedName>
  </definedNames>
  <calcPr calcId="145621"/>
</workbook>
</file>

<file path=xl/calcChain.xml><?xml version="1.0" encoding="utf-8"?>
<calcChain xmlns="http://schemas.openxmlformats.org/spreadsheetml/2006/main">
  <c r="AA10" i="7" l="1"/>
  <c r="AA11" i="7"/>
  <c r="AA26" i="7"/>
  <c r="AC26" i="7"/>
  <c r="AF26" i="7"/>
  <c r="AA29" i="7"/>
  <c r="AC29" i="7"/>
  <c r="AF29" i="7"/>
  <c r="AA32" i="7"/>
  <c r="AC32" i="7"/>
  <c r="AF32" i="7"/>
  <c r="AA35" i="7"/>
  <c r="AC35" i="7"/>
  <c r="AF35" i="7"/>
  <c r="AA38" i="7"/>
  <c r="AC38" i="7"/>
  <c r="AF38" i="7"/>
  <c r="AA41" i="7"/>
  <c r="AC41" i="7"/>
  <c r="AF41" i="7"/>
  <c r="AA44" i="7"/>
  <c r="AC44" i="7"/>
  <c r="AF44" i="7"/>
  <c r="AA47" i="7"/>
  <c r="AC47" i="7"/>
  <c r="AF47" i="7"/>
  <c r="AA50" i="7"/>
  <c r="AC50" i="7"/>
  <c r="AF50" i="7"/>
  <c r="AB56" i="7"/>
  <c r="AB57" i="7"/>
  <c r="H110" i="7" s="1"/>
  <c r="AB58" i="7"/>
  <c r="H111" i="7"/>
  <c r="T111" i="7"/>
  <c r="AB117" i="7"/>
  <c r="V61" i="7"/>
  <c r="X62" i="7"/>
  <c r="AF62" i="7"/>
  <c r="Y63" i="7"/>
  <c r="AF63" i="7"/>
  <c r="X64" i="7"/>
  <c r="AF64" i="7"/>
  <c r="Q65" i="7"/>
  <c r="AI65" i="7"/>
  <c r="AF65" i="7"/>
  <c r="AA73" i="7"/>
  <c r="AC73" i="7"/>
  <c r="AF73" i="7"/>
  <c r="AA76" i="7"/>
  <c r="AC76" i="7"/>
  <c r="AF76" i="7"/>
  <c r="AA79" i="7"/>
  <c r="AC79" i="7"/>
  <c r="AF79" i="7"/>
  <c r="AA82" i="7"/>
  <c r="AC82" i="7"/>
  <c r="AF82" i="7"/>
  <c r="AA85" i="7"/>
  <c r="AC85" i="7"/>
  <c r="AF85" i="7"/>
  <c r="AA92" i="7"/>
  <c r="AC92" i="7"/>
  <c r="AF92" i="7"/>
  <c r="AA95" i="7"/>
  <c r="AC95" i="7"/>
  <c r="AF95" i="7"/>
  <c r="AA98" i="7"/>
  <c r="AC98" i="7"/>
  <c r="AF98" i="7"/>
  <c r="AA101" i="7"/>
  <c r="AC101" i="7"/>
  <c r="AF101" i="7"/>
  <c r="AA104" i="7"/>
  <c r="AC104" i="7"/>
  <c r="AF104" i="7"/>
  <c r="H109" i="7"/>
  <c r="N109" i="7"/>
  <c r="N110" i="7"/>
  <c r="N111" i="7"/>
  <c r="X26" i="4"/>
  <c r="X64" i="4"/>
  <c r="AA98" i="4"/>
  <c r="AA101" i="4"/>
  <c r="AA104" i="4"/>
  <c r="AA95" i="4"/>
  <c r="AA92" i="4"/>
  <c r="AA79" i="4"/>
  <c r="AA82" i="4"/>
  <c r="AA85" i="4"/>
  <c r="AA76" i="4"/>
  <c r="AA73" i="4"/>
  <c r="AA38" i="4"/>
  <c r="AA41" i="4"/>
  <c r="AA44" i="4"/>
  <c r="AA47" i="4"/>
  <c r="AA50" i="4"/>
  <c r="AA29" i="4"/>
  <c r="AC29" i="4"/>
  <c r="AA26" i="4"/>
  <c r="X32" i="4"/>
  <c r="AA32" i="4"/>
  <c r="AC32" i="4"/>
  <c r="X35" i="4"/>
  <c r="AA35" i="4"/>
  <c r="AC35" i="4"/>
  <c r="AC98" i="4"/>
  <c r="AC101" i="4"/>
  <c r="AC104" i="4"/>
  <c r="AC95" i="4"/>
  <c r="AC92" i="4"/>
  <c r="AC79" i="4"/>
  <c r="AC82" i="4"/>
  <c r="AC85" i="4"/>
  <c r="AC76" i="4"/>
  <c r="AC73" i="4"/>
  <c r="AC38" i="4"/>
  <c r="AC41" i="4"/>
  <c r="AC44" i="4"/>
  <c r="AC47" i="4"/>
  <c r="AC50" i="4"/>
  <c r="AC26" i="4"/>
  <c r="N111" i="4"/>
  <c r="AA11" i="4"/>
  <c r="AF98" i="4"/>
  <c r="AF73" i="4"/>
  <c r="AF76" i="4"/>
  <c r="AB56" i="4"/>
  <c r="H109" i="4"/>
  <c r="T109" i="4"/>
  <c r="AB115" i="4" s="1"/>
  <c r="AF79" i="4"/>
  <c r="N109" i="4"/>
  <c r="AA10" i="4"/>
  <c r="AF104" i="4"/>
  <c r="AF101" i="4"/>
  <c r="AF95" i="4"/>
  <c r="AF85" i="4"/>
  <c r="AF82" i="4"/>
  <c r="AF41" i="4"/>
  <c r="AF44" i="4"/>
  <c r="AF47" i="4"/>
  <c r="AF50" i="4"/>
  <c r="AF26" i="4"/>
  <c r="AI65" i="4"/>
  <c r="AF65" i="4"/>
  <c r="Q65" i="4"/>
  <c r="AF64" i="4"/>
  <c r="AF63" i="4"/>
  <c r="Y63" i="4"/>
  <c r="AF62" i="4"/>
  <c r="X62" i="4"/>
  <c r="V61" i="4"/>
  <c r="AF32" i="4"/>
  <c r="AB57" i="4" s="1"/>
  <c r="H110" i="4" s="1"/>
  <c r="AF29" i="4"/>
  <c r="AB58" i="4"/>
  <c r="H111" i="4"/>
  <c r="T111" i="4"/>
  <c r="AB117" i="4"/>
  <c r="AF38" i="4"/>
  <c r="AF35" i="4"/>
  <c r="AF92" i="4"/>
  <c r="N110" i="4" s="1"/>
  <c r="T109" i="7" l="1"/>
  <c r="AB115" i="7" s="1"/>
  <c r="T110" i="7"/>
  <c r="AB116" i="7" s="1"/>
  <c r="T110" i="4"/>
  <c r="AB116" i="4" s="1"/>
</calcChain>
</file>

<file path=xl/sharedStrings.xml><?xml version="1.0" encoding="utf-8"?>
<sst xmlns="http://schemas.openxmlformats.org/spreadsheetml/2006/main" count="594" uniqueCount="120">
  <si>
    <t>CALCULATED BY</t>
  </si>
  <si>
    <t>CHECKED BY</t>
  </si>
  <si>
    <t>Possible Traffic Control Operations (TCO):</t>
  </si>
  <si>
    <t>Flagger</t>
  </si>
  <si>
    <t>Officer</t>
  </si>
  <si>
    <t>YES</t>
  </si>
  <si>
    <t>NO</t>
  </si>
  <si>
    <t>MAYBE</t>
  </si>
  <si>
    <t>Low volume intersection (stop sign - signals off)</t>
  </si>
  <si>
    <t>NO*</t>
  </si>
  <si>
    <t>Complex signalized intersection (signals on or flashing)</t>
  </si>
  <si>
    <t>Coverage at side roads/drives during mobile operation</t>
  </si>
  <si>
    <t>Assisting trucks &amp; equipment</t>
  </si>
  <si>
    <t>Directing peds and bikes</t>
  </si>
  <si>
    <t>Providing detour guidance</t>
  </si>
  <si>
    <t>Rolling roadblocks</t>
  </si>
  <si>
    <t>Possible Presence Operations (PO):</t>
  </si>
  <si>
    <t xml:space="preserve">     Tangent section - good site distance</t>
  </si>
  <si>
    <t xml:space="preserve">     Nighttime operation</t>
  </si>
  <si>
    <t xml:space="preserve">     High accident rate area</t>
  </si>
  <si>
    <t xml:space="preserve">     Poor geometry</t>
  </si>
  <si>
    <t xml:space="preserve">     Excessive speed</t>
  </si>
  <si>
    <t xml:space="preserve">     Excessive East-West sun glare</t>
  </si>
  <si>
    <t xml:space="preserve">     Work is behind barrier</t>
  </si>
  <si>
    <t xml:space="preserve">     Work is behind barrier but trucks are in/out</t>
  </si>
  <si>
    <t xml:space="preserve">     Work is beyond clear zone</t>
  </si>
  <si>
    <t>Design Speed &lt; 45 mph or ADT &lt; 15,000 vpd</t>
  </si>
  <si>
    <t>Possible Enforcement Operations (EO):</t>
  </si>
  <si>
    <t>Need to improve effectiveness of presence officers</t>
  </si>
  <si>
    <t>High accident rate (failure to follow signs/signals)</t>
  </si>
  <si>
    <t>Excessive speed</t>
  </si>
  <si>
    <t>HIGHWAY DESIGN</t>
  </si>
  <si>
    <t>PROJECT</t>
  </si>
  <si>
    <t>NEW HAMPTON - ASHLAND</t>
  </si>
  <si>
    <t>PROJECT NO.</t>
  </si>
  <si>
    <t xml:space="preserve">ROUTE </t>
  </si>
  <si>
    <t>I-93</t>
  </si>
  <si>
    <t>CALCULATION SHEET</t>
  </si>
  <si>
    <t>WAJ</t>
  </si>
  <si>
    <t xml:space="preserve">DATE </t>
  </si>
  <si>
    <t xml:space="preserve">SUBJECT </t>
  </si>
  <si>
    <t>QUANTITIES</t>
  </si>
  <si>
    <t xml:space="preserve">SHEET </t>
  </si>
  <si>
    <t>OF</t>
  </si>
  <si>
    <t>=</t>
  </si>
  <si>
    <t xml:space="preserve">ITEM </t>
  </si>
  <si>
    <t>- FLAGGERS (HR)</t>
  </si>
  <si>
    <t>- UNIFORMED OFFICERS ($)</t>
  </si>
  <si>
    <t>- UNIFORMED OFFICERS WITH VEHICLE ($)</t>
  </si>
  <si>
    <t>ASSUMPTIONS:</t>
  </si>
  <si>
    <t xml:space="preserve">Duration of Construction: </t>
  </si>
  <si>
    <t>Cost for Officers "…will be paid for at the invoice value plus a 5% mark-up"  Specification 618.5.1.</t>
  </si>
  <si>
    <t>SECTION 618 - UNIFORMED OFFICERS ($) AND FLAGGERS (HR)</t>
  </si>
  <si>
    <t>Presence Operations (PO), and Possible Enforcement Operations (EO)</t>
  </si>
  <si>
    <t>1.</t>
  </si>
  <si>
    <t>2.</t>
  </si>
  <si>
    <t>3.</t>
  </si>
  <si>
    <t>Item #</t>
  </si>
  <si>
    <t>4.</t>
  </si>
  <si>
    <t>hours</t>
  </si>
  <si>
    <t>Estimated work hours per day =</t>
  </si>
  <si>
    <t>Total Cost</t>
  </si>
  <si>
    <t>Total HRs</t>
  </si>
  <si>
    <t>HRs/ WK</t>
  </si>
  <si>
    <t>Duration (WKs)</t>
  </si>
  <si>
    <t>Location</t>
  </si>
  <si>
    <t>Description</t>
  </si>
  <si>
    <t>TCP</t>
  </si>
  <si>
    <t>Bridge under-passes</t>
  </si>
  <si>
    <t>8 Bridges @ 2 phases/bridge @  5 WKs/phase (use 2.5 WKs for Flaggers/phase)</t>
  </si>
  <si>
    <t>HR</t>
  </si>
  <si>
    <t>NH Rte 104</t>
  </si>
  <si>
    <t>Ramp reconstruction</t>
  </si>
  <si>
    <t>SECTION 618 - UNIFORMED OFFICERS ($) AND FLAGGERS (HR) (CONTINUED)</t>
  </si>
  <si>
    <t>Sheet 1 totals</t>
  </si>
  <si>
    <t>Sheet 2 totals</t>
  </si>
  <si>
    <t>+</t>
  </si>
  <si>
    <t>Subtotals</t>
  </si>
  <si>
    <t>#</t>
  </si>
  <si>
    <t>Exit 23</t>
  </si>
  <si>
    <t>Night work</t>
  </si>
  <si>
    <t>1 Lane - excess. speed</t>
  </si>
  <si>
    <t>From Const. Sch.:  barrier set up (2 days x 5 sets ups)</t>
  </si>
  <si>
    <t>From Construction Schedule: Ramp closure for paving and widening</t>
  </si>
  <si>
    <t>Speed control</t>
  </si>
  <si>
    <t>Speed stops/enforcement</t>
  </si>
  <si>
    <t>TCO (Traffic Control Operations):</t>
  </si>
  <si>
    <t>June 2009 to July 2010</t>
  </si>
  <si>
    <t>Use the Guidance Checklist to determine Possible Traffic Control Operations (TCO), Possible</t>
  </si>
  <si>
    <t>5.</t>
  </si>
  <si>
    <t>Estimated work days per week =</t>
  </si>
  <si>
    <t>USE the following rounded quantities:</t>
  </si>
  <si>
    <t>RJG</t>
  </si>
  <si>
    <t>Days</t>
  </si>
  <si>
    <t>From Const. Sch.:  paving (12 D); drainage (10 D); guardrail (54 D); striping (2 D); &amp; shld. level (14 D).</t>
  </si>
  <si>
    <t>1 Lane - barrier set up</t>
  </si>
  <si>
    <t>FLAGGER AND POLICE USE GUIDANCE CHECKLIST</t>
  </si>
  <si>
    <t>Inter-section</t>
  </si>
  <si>
    <t>Comments</t>
  </si>
  <si>
    <t>All ramp work</t>
  </si>
  <si>
    <t>Yes</t>
  </si>
  <si>
    <t>Underpasses</t>
  </si>
  <si>
    <t>Ramps</t>
  </si>
  <si>
    <t>Design Speed &gt; 45 mph and ADT &gt; 15,000 vpd</t>
  </si>
  <si>
    <r>
      <t>EO (Enforcement Operations) (</t>
    </r>
    <r>
      <rPr>
        <b/>
        <i/>
        <u/>
        <sz val="10"/>
        <rFont val="Arial"/>
        <family val="2"/>
      </rPr>
      <t>Officers Only</t>
    </r>
    <r>
      <rPr>
        <b/>
        <u/>
        <sz val="10"/>
        <rFont val="Arial"/>
        <family val="2"/>
      </rPr>
      <t>):</t>
    </r>
  </si>
  <si>
    <t>* - Most likely that flagger, officer, or device should not be used, but there may be possible exceptions.</t>
  </si>
  <si>
    <t>"MAYBE" - Consider alternatives that might be safer and/or more cost effective.</t>
  </si>
  <si>
    <t>Temp Device</t>
  </si>
  <si>
    <t>Examples of Temp Devices include Truck Mounted Attenuators (TMA), signals, and automated flaggers</t>
  </si>
  <si>
    <t>Est. Cost/HR</t>
  </si>
  <si>
    <t>(See Note #2)</t>
  </si>
  <si>
    <t>NOTES</t>
  </si>
  <si>
    <t xml:space="preserve">  w/ 5% Markup</t>
  </si>
  <si>
    <r>
      <t xml:space="preserve">PO (Presence Operations) </t>
    </r>
    <r>
      <rPr>
        <b/>
        <i/>
        <u/>
        <sz val="10"/>
        <rFont val="Arial"/>
        <family val="2"/>
      </rPr>
      <t>(Officers Only)</t>
    </r>
    <r>
      <rPr>
        <b/>
        <u/>
        <sz val="10"/>
        <rFont val="Arial"/>
        <family val="2"/>
      </rPr>
      <t>:</t>
    </r>
  </si>
  <si>
    <t>Device To Be Used</t>
  </si>
  <si>
    <t>Check if "yes"</t>
  </si>
  <si>
    <t>Traffic Control Setup/Breakdown (cones, signs…)</t>
  </si>
  <si>
    <t>X</t>
  </si>
  <si>
    <t>One-Lane, Alternating Two-Way Traffic</t>
  </si>
  <si>
    <t>1 lane, alt. 2-way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</si>
</sst>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0.0"/>
    <numFmt numFmtId="165" formatCode="0.000"/>
    <numFmt numFmtId="166" formatCode="0.0000"/>
    <numFmt numFmtId="167" formatCode="mm/dd/yy;@"/>
    <numFmt numFmtId="168" formatCode="_(* #,##0_);_(* \(#,##0\);_(* &quot;-&quot;??_);_(@_)"/>
    <numFmt numFmtId="169" formatCode="_(&quot;$&quot;* #,##0_);_(&quot;$&quot;* \(#,##0\);_(&quot;$&quot;* &quot;-&quot;??_);_(@_)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name val="Arial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/>
      <sz val="10"/>
      <name val="Arial"/>
      <family val="2"/>
    </font>
    <font>
      <b/>
      <i/>
      <u/>
      <sz val="10"/>
      <name val="Arial"/>
      <family val="2"/>
    </font>
    <font>
      <sz val="10"/>
      <color indexed="10"/>
      <name val="Arial"/>
    </font>
    <font>
      <sz val="9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thin">
        <color indexed="64"/>
      </top>
      <bottom style="hair">
        <color indexed="22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indexed="22"/>
      </right>
      <top/>
      <bottom style="medium">
        <color indexed="64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medium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22"/>
      </right>
      <top style="hair">
        <color indexed="2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22"/>
      </left>
      <right style="hair">
        <color indexed="22"/>
      </right>
      <top/>
      <bottom/>
      <diagonal/>
    </border>
    <border>
      <left/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22"/>
      </right>
      <top style="thin">
        <color indexed="64"/>
      </top>
      <bottom/>
      <diagonal/>
    </border>
    <border>
      <left/>
      <right style="hair">
        <color indexed="22"/>
      </right>
      <top/>
      <bottom/>
      <diagonal/>
    </border>
    <border>
      <left/>
      <right style="hair">
        <color indexed="22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22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22"/>
      </left>
      <right/>
      <top style="thin">
        <color indexed="64"/>
      </top>
      <bottom/>
      <diagonal/>
    </border>
    <border>
      <left style="hair">
        <color indexed="22"/>
      </left>
      <right/>
      <top/>
      <bottom/>
      <diagonal/>
    </border>
    <border>
      <left style="hair">
        <color indexed="22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22"/>
      </top>
      <bottom/>
      <diagonal/>
    </border>
    <border>
      <left/>
      <right/>
      <top style="hair">
        <color indexed="22"/>
      </top>
      <bottom/>
      <diagonal/>
    </border>
    <border>
      <left/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22"/>
      </right>
      <top style="hair">
        <color indexed="22"/>
      </top>
      <bottom/>
      <diagonal/>
    </border>
    <border>
      <left/>
      <right style="hair">
        <color indexed="22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/>
      <diagonal/>
    </border>
    <border>
      <left style="hair">
        <color indexed="22"/>
      </left>
      <right/>
      <top/>
      <bottom style="double">
        <color indexed="64"/>
      </bottom>
      <diagonal/>
    </border>
    <border>
      <left style="hair">
        <color indexed="22"/>
      </left>
      <right/>
      <top style="double">
        <color indexed="64"/>
      </top>
      <bottom/>
      <diagonal/>
    </border>
    <border>
      <left style="hair">
        <color indexed="22"/>
      </left>
      <right/>
      <top style="hair">
        <color indexed="22"/>
      </top>
      <bottom style="medium">
        <color indexed="64"/>
      </bottom>
      <diagonal/>
    </border>
    <border>
      <left/>
      <right/>
      <top style="hair">
        <color indexed="22"/>
      </top>
      <bottom style="medium">
        <color indexed="64"/>
      </bottom>
      <diagonal/>
    </border>
    <border>
      <left/>
      <right style="hair">
        <color indexed="22"/>
      </right>
      <top style="hair">
        <color indexed="22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1">
    <xf numFmtId="0" fontId="0" fillId="0" borderId="0" xfId="0"/>
    <xf numFmtId="0" fontId="7" fillId="0" borderId="1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0" fontId="0" fillId="0" borderId="2" xfId="0" applyBorder="1" applyAlignment="1" applyProtection="1">
      <alignment horizontal="center"/>
    </xf>
    <xf numFmtId="0" fontId="0" fillId="0" borderId="0" xfId="0" applyProtection="1"/>
    <xf numFmtId="0" fontId="8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3" fillId="0" borderId="6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left"/>
    </xf>
    <xf numFmtId="0" fontId="10" fillId="0" borderId="10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10" xfId="0" applyFont="1" applyFill="1" applyBorder="1" applyAlignment="1" applyProtection="1">
      <alignment horizontal="left"/>
    </xf>
    <xf numFmtId="165" fontId="3" fillId="0" borderId="10" xfId="0" applyNumberFormat="1" applyFont="1" applyFill="1" applyBorder="1" applyAlignment="1" applyProtection="1">
      <alignment horizontal="left"/>
    </xf>
    <xf numFmtId="0" fontId="3" fillId="0" borderId="11" xfId="0" applyFont="1" applyFill="1" applyBorder="1" applyAlignment="1" applyProtection="1">
      <alignment horizontal="left"/>
    </xf>
    <xf numFmtId="166" fontId="3" fillId="0" borderId="10" xfId="0" applyNumberFormat="1" applyFont="1" applyFill="1" applyBorder="1" applyAlignment="1" applyProtection="1">
      <alignment horizontal="left"/>
    </xf>
    <xf numFmtId="0" fontId="4" fillId="0" borderId="10" xfId="0" applyFont="1" applyFill="1" applyBorder="1" applyAlignment="1" applyProtection="1">
      <alignment horizontal="left"/>
    </xf>
    <xf numFmtId="0" fontId="3" fillId="0" borderId="10" xfId="0" quotePrefix="1" applyFont="1" applyFill="1" applyBorder="1" applyAlignment="1" applyProtection="1">
      <alignment horizontal="left"/>
    </xf>
    <xf numFmtId="2" fontId="3" fillId="0" borderId="10" xfId="0" applyNumberFormat="1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right"/>
    </xf>
    <xf numFmtId="0" fontId="3" fillId="0" borderId="13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/>
    </xf>
    <xf numFmtId="164" fontId="3" fillId="0" borderId="10" xfId="0" applyNumberFormat="1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left"/>
    </xf>
    <xf numFmtId="0" fontId="3" fillId="0" borderId="19" xfId="0" applyFont="1" applyFill="1" applyBorder="1" applyAlignment="1" applyProtection="1">
      <alignment horizontal="left"/>
    </xf>
    <xf numFmtId="0" fontId="3" fillId="0" borderId="20" xfId="0" applyFont="1" applyFill="1" applyBorder="1" applyAlignment="1" applyProtection="1">
      <alignment horizontal="left"/>
    </xf>
    <xf numFmtId="166" fontId="3" fillId="0" borderId="10" xfId="0" quotePrefix="1" applyNumberFormat="1" applyFont="1" applyFill="1" applyBorder="1" applyAlignment="1" applyProtection="1">
      <alignment horizontal="left"/>
    </xf>
    <xf numFmtId="165" fontId="3" fillId="0" borderId="13" xfId="0" applyNumberFormat="1" applyFont="1" applyFill="1" applyBorder="1" applyAlignment="1" applyProtection="1">
      <alignment horizontal="left"/>
    </xf>
    <xf numFmtId="165" fontId="3" fillId="0" borderId="13" xfId="0" applyNumberFormat="1" applyFont="1" applyFill="1" applyBorder="1" applyAlignment="1" applyProtection="1">
      <alignment horizontal="center"/>
    </xf>
    <xf numFmtId="49" fontId="3" fillId="0" borderId="10" xfId="0" applyNumberFormat="1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center"/>
    </xf>
    <xf numFmtId="0" fontId="3" fillId="0" borderId="14" xfId="0" quotePrefix="1" applyFont="1" applyFill="1" applyBorder="1" applyAlignment="1" applyProtection="1">
      <alignment horizontal="left"/>
    </xf>
    <xf numFmtId="0" fontId="3" fillId="0" borderId="21" xfId="0" applyFont="1" applyFill="1" applyBorder="1" applyAlignment="1" applyProtection="1">
      <alignment horizontal="left"/>
    </xf>
    <xf numFmtId="0" fontId="3" fillId="0" borderId="10" xfId="0" quotePrefix="1" applyFont="1" applyFill="1" applyBorder="1" applyAlignment="1" applyProtection="1">
      <alignment horizontal="center"/>
    </xf>
    <xf numFmtId="0" fontId="2" fillId="0" borderId="10" xfId="0" quotePrefix="1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right"/>
    </xf>
    <xf numFmtId="0" fontId="3" fillId="0" borderId="22" xfId="0" applyFont="1" applyFill="1" applyBorder="1" applyAlignment="1" applyProtection="1">
      <alignment horizontal="left"/>
    </xf>
    <xf numFmtId="0" fontId="3" fillId="0" borderId="23" xfId="0" applyFont="1" applyFill="1" applyBorder="1" applyAlignment="1" applyProtection="1">
      <alignment horizontal="left"/>
    </xf>
    <xf numFmtId="0" fontId="3" fillId="0" borderId="24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3" fillId="0" borderId="11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left"/>
    </xf>
    <xf numFmtId="0" fontId="2" fillId="0" borderId="18" xfId="0" applyFont="1" applyFill="1" applyBorder="1" applyAlignment="1" applyProtection="1">
      <alignment horizontal="left"/>
    </xf>
    <xf numFmtId="0" fontId="2" fillId="0" borderId="18" xfId="0" quotePrefix="1" applyFont="1" applyFill="1" applyBorder="1" applyAlignment="1" applyProtection="1">
      <alignment horizontal="center"/>
    </xf>
    <xf numFmtId="0" fontId="10" fillId="0" borderId="10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left"/>
    </xf>
    <xf numFmtId="0" fontId="4" fillId="0" borderId="12" xfId="0" applyFont="1" applyFill="1" applyBorder="1" applyAlignment="1" applyProtection="1">
      <alignment horizontal="left"/>
    </xf>
    <xf numFmtId="0" fontId="0" fillId="0" borderId="12" xfId="0" applyBorder="1" applyAlignment="1"/>
    <xf numFmtId="0" fontId="8" fillId="0" borderId="3" xfId="0" applyFont="1" applyBorder="1" applyAlignment="1" applyProtection="1">
      <alignment horizontal="center"/>
    </xf>
    <xf numFmtId="165" fontId="3" fillId="0" borderId="13" xfId="0" applyNumberFormat="1" applyFont="1" applyFill="1" applyBorder="1" applyAlignment="1" applyProtection="1">
      <alignment horizontal="left"/>
      <protection locked="0"/>
    </xf>
    <xf numFmtId="0" fontId="0" fillId="0" borderId="18" xfId="0" applyBorder="1" applyAlignment="1"/>
    <xf numFmtId="0" fontId="0" fillId="0" borderId="7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0" xfId="0" applyBorder="1" applyAlignment="1"/>
    <xf numFmtId="0" fontId="0" fillId="0" borderId="26" xfId="0" applyBorder="1" applyAlignment="1"/>
    <xf numFmtId="0" fontId="5" fillId="0" borderId="27" xfId="0" applyFont="1" applyBorder="1" applyAlignment="1"/>
    <xf numFmtId="0" fontId="5" fillId="0" borderId="28" xfId="0" applyFont="1" applyBorder="1" applyAlignment="1"/>
    <xf numFmtId="0" fontId="8" fillId="0" borderId="3" xfId="0" applyFont="1" applyFill="1" applyBorder="1" applyAlignment="1" applyProtection="1">
      <alignment horizontal="center"/>
    </xf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>
      <alignment vertical="center"/>
    </xf>
    <xf numFmtId="0" fontId="0" fillId="0" borderId="29" xfId="0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horizontal="left"/>
    </xf>
    <xf numFmtId="0" fontId="0" fillId="0" borderId="31" xfId="0" applyBorder="1" applyAlignment="1" applyProtection="1">
      <alignment vertical="center"/>
      <protection locked="0"/>
    </xf>
    <xf numFmtId="0" fontId="5" fillId="0" borderId="32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0" xfId="0" applyFont="1" applyBorder="1" applyAlignment="1"/>
    <xf numFmtId="0" fontId="5" fillId="0" borderId="26" xfId="0" applyFont="1" applyBorder="1" applyAlignment="1"/>
    <xf numFmtId="0" fontId="0" fillId="0" borderId="32" xfId="0" applyBorder="1" applyAlignment="1">
      <alignment vertical="center"/>
    </xf>
    <xf numFmtId="0" fontId="0" fillId="0" borderId="33" xfId="0" applyBorder="1" applyAlignment="1"/>
    <xf numFmtId="0" fontId="3" fillId="0" borderId="33" xfId="0" applyFont="1" applyFill="1" applyBorder="1" applyAlignment="1" applyProtection="1">
      <alignment horizontal="left"/>
    </xf>
    <xf numFmtId="0" fontId="3" fillId="0" borderId="34" xfId="0" applyFont="1" applyFill="1" applyBorder="1" applyAlignment="1" applyProtection="1">
      <alignment horizontal="left"/>
    </xf>
    <xf numFmtId="0" fontId="14" fillId="0" borderId="35" xfId="0" applyFont="1" applyBorder="1" applyAlignment="1" applyProtection="1">
      <alignment horizontal="center"/>
    </xf>
    <xf numFmtId="0" fontId="14" fillId="0" borderId="36" xfId="0" applyFont="1" applyBorder="1" applyAlignment="1" applyProtection="1">
      <alignment horizontal="center"/>
    </xf>
    <xf numFmtId="0" fontId="0" fillId="0" borderId="3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14" fillId="0" borderId="37" xfId="0" applyFont="1" applyBorder="1" applyAlignment="1" applyProtection="1">
      <alignment horizontal="center"/>
    </xf>
    <xf numFmtId="0" fontId="14" fillId="0" borderId="28" xfId="0" applyFont="1" applyBorder="1" applyAlignment="1" applyProtection="1">
      <alignment horizontal="center"/>
    </xf>
    <xf numFmtId="0" fontId="14" fillId="0" borderId="38" xfId="0" applyFont="1" applyBorder="1" applyAlignment="1" applyProtection="1">
      <alignment horizontal="center"/>
    </xf>
    <xf numFmtId="0" fontId="14" fillId="0" borderId="26" xfId="0" applyFont="1" applyBorder="1" applyAlignment="1" applyProtection="1">
      <alignment horizontal="center"/>
    </xf>
    <xf numFmtId="0" fontId="3" fillId="0" borderId="2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0" borderId="40" xfId="0" applyFont="1" applyFill="1" applyBorder="1" applyAlignment="1" applyProtection="1">
      <alignment horizontal="center" vertical="center" wrapText="1"/>
    </xf>
    <xf numFmtId="0" fontId="2" fillId="0" borderId="36" xfId="0" applyFont="1" applyFill="1" applyBorder="1" applyAlignment="1" applyProtection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13" fillId="0" borderId="37" xfId="0" applyFont="1" applyBorder="1" applyAlignment="1" applyProtection="1">
      <alignment horizontal="center" wrapText="1"/>
    </xf>
    <xf numFmtId="0" fontId="13" fillId="0" borderId="28" xfId="0" applyFont="1" applyBorder="1" applyAlignment="1" applyProtection="1">
      <alignment horizontal="center" wrapText="1"/>
    </xf>
    <xf numFmtId="0" fontId="13" fillId="0" borderId="38" xfId="0" applyFont="1" applyBorder="1" applyAlignment="1" applyProtection="1">
      <alignment horizontal="center" wrapText="1"/>
    </xf>
    <xf numFmtId="0" fontId="13" fillId="0" borderId="26" xfId="0" applyFont="1" applyBorder="1" applyAlignment="1" applyProtection="1">
      <alignment horizontal="center" wrapText="1"/>
    </xf>
    <xf numFmtId="0" fontId="13" fillId="0" borderId="41" xfId="0" applyFont="1" applyBorder="1" applyAlignment="1" applyProtection="1">
      <alignment horizontal="center" wrapText="1"/>
    </xf>
    <xf numFmtId="0" fontId="13" fillId="0" borderId="25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8" fillId="0" borderId="43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</xf>
    <xf numFmtId="167" fontId="8" fillId="0" borderId="3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14" fontId="7" fillId="0" borderId="0" xfId="0" applyNumberFormat="1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 vertical="top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center"/>
    </xf>
    <xf numFmtId="0" fontId="2" fillId="0" borderId="45" xfId="0" applyFont="1" applyBorder="1" applyAlignment="1">
      <alignment horizontal="center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3" fillId="0" borderId="45" xfId="0" applyFont="1" applyFill="1" applyBorder="1" applyAlignment="1" applyProtection="1">
      <alignment horizontal="center"/>
      <protection locked="0"/>
    </xf>
    <xf numFmtId="0" fontId="12" fillId="0" borderId="39" xfId="0" applyFont="1" applyBorder="1" applyAlignment="1" applyProtection="1">
      <alignment horizontal="center" vertical="top"/>
      <protection locked="0"/>
    </xf>
    <xf numFmtId="0" fontId="12" fillId="0" borderId="40" xfId="0" applyFont="1" applyBorder="1" applyAlignment="1" applyProtection="1">
      <alignment horizontal="center" vertical="top"/>
      <protection locked="0"/>
    </xf>
    <xf numFmtId="0" fontId="12" fillId="0" borderId="36" xfId="0" applyFont="1" applyBorder="1" applyAlignment="1" applyProtection="1">
      <alignment horizontal="center" vertical="top"/>
      <protection locked="0"/>
    </xf>
    <xf numFmtId="0" fontId="12" fillId="0" borderId="32" xfId="0" applyFont="1" applyBorder="1" applyAlignment="1" applyProtection="1">
      <alignment horizontal="center" vertical="top"/>
      <protection locked="0"/>
    </xf>
    <xf numFmtId="0" fontId="12" fillId="0" borderId="27" xfId="0" applyFont="1" applyBorder="1" applyAlignment="1" applyProtection="1">
      <alignment horizontal="center" vertical="top"/>
      <protection locked="0"/>
    </xf>
    <xf numFmtId="0" fontId="12" fillId="0" borderId="28" xfId="0" applyFont="1" applyBorder="1" applyAlignment="1" applyProtection="1">
      <alignment horizontal="center" vertical="top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28" xfId="0" applyBorder="1" applyAlignment="1" applyProtection="1">
      <alignment horizontal="center" vertical="top"/>
      <protection locked="0"/>
    </xf>
    <xf numFmtId="0" fontId="3" fillId="0" borderId="44" xfId="0" applyFont="1" applyFill="1" applyBorder="1" applyAlignment="1" applyProtection="1">
      <alignment horizontal="center"/>
    </xf>
    <xf numFmtId="0" fontId="2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3" fillId="0" borderId="45" xfId="0" applyFont="1" applyFill="1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3" fillId="0" borderId="46" xfId="0" applyFont="1" applyFill="1" applyBorder="1" applyAlignment="1" applyProtection="1">
      <alignment horizontal="left"/>
      <protection locked="0"/>
    </xf>
    <xf numFmtId="0" fontId="3" fillId="0" borderId="32" xfId="0" applyFont="1" applyFill="1" applyBorder="1" applyAlignment="1" applyProtection="1">
      <alignment horizontal="center" vertic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46" xfId="0" applyFont="1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" fillId="0" borderId="45" xfId="0" applyFont="1" applyFill="1" applyBorder="1" applyAlignment="1" applyProtection="1">
      <alignment horizontal="center"/>
    </xf>
    <xf numFmtId="0" fontId="8" fillId="2" borderId="43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</xf>
    <xf numFmtId="164" fontId="3" fillId="0" borderId="21" xfId="0" applyNumberFormat="1" applyFont="1" applyFill="1" applyBorder="1" applyAlignment="1" applyProtection="1">
      <alignment horizontal="center"/>
    </xf>
    <xf numFmtId="44" fontId="3" fillId="0" borderId="14" xfId="0" applyNumberFormat="1" applyFont="1" applyFill="1" applyBorder="1" applyAlignment="1" applyProtection="1">
      <alignment horizontal="center"/>
    </xf>
    <xf numFmtId="44" fontId="3" fillId="0" borderId="21" xfId="0" applyNumberFormat="1" applyFont="1" applyFill="1" applyBorder="1" applyAlignment="1" applyProtection="1">
      <alignment horizontal="center"/>
    </xf>
    <xf numFmtId="44" fontId="3" fillId="0" borderId="15" xfId="0" applyNumberFormat="1" applyFont="1" applyFill="1" applyBorder="1" applyAlignment="1" applyProtection="1">
      <alignment horizontal="center"/>
    </xf>
    <xf numFmtId="168" fontId="3" fillId="0" borderId="14" xfId="1" applyNumberFormat="1" applyFont="1" applyFill="1" applyBorder="1" applyAlignment="1" applyProtection="1">
      <alignment horizontal="center"/>
    </xf>
    <xf numFmtId="0" fontId="0" fillId="0" borderId="21" xfId="0" applyBorder="1" applyProtection="1"/>
    <xf numFmtId="0" fontId="0" fillId="0" borderId="15" xfId="0" applyBorder="1" applyProtection="1"/>
    <xf numFmtId="169" fontId="3" fillId="0" borderId="32" xfId="1" applyNumberFormat="1" applyFont="1" applyFill="1" applyBorder="1" applyAlignment="1" applyProtection="1">
      <alignment horizontal="center" vertical="center" wrapText="1"/>
    </xf>
    <xf numFmtId="169" fontId="3" fillId="0" borderId="27" xfId="1" applyNumberFormat="1" applyFont="1" applyFill="1" applyBorder="1" applyAlignment="1" applyProtection="1">
      <alignment horizontal="center" vertical="center" wrapText="1"/>
    </xf>
    <xf numFmtId="169" fontId="3" fillId="0" borderId="47" xfId="1" applyNumberFormat="1" applyFont="1" applyFill="1" applyBorder="1" applyAlignment="1" applyProtection="1">
      <alignment horizontal="center" vertical="center" wrapText="1"/>
    </xf>
    <xf numFmtId="169" fontId="3" fillId="0" borderId="29" xfId="1" applyNumberFormat="1" applyFont="1" applyFill="1" applyBorder="1" applyAlignment="1" applyProtection="1">
      <alignment horizontal="center" vertical="center" wrapText="1"/>
    </xf>
    <xf numFmtId="169" fontId="3" fillId="0" borderId="0" xfId="1" applyNumberFormat="1" applyFont="1" applyFill="1" applyBorder="1" applyAlignment="1" applyProtection="1">
      <alignment horizontal="center" vertical="center" wrapText="1"/>
    </xf>
    <xf numFmtId="169" fontId="3" fillId="0" borderId="48" xfId="1" applyNumberFormat="1" applyFont="1" applyFill="1" applyBorder="1" applyAlignment="1" applyProtection="1">
      <alignment horizontal="center" vertical="center" wrapText="1"/>
    </xf>
    <xf numFmtId="169" fontId="3" fillId="0" borderId="31" xfId="1" applyNumberFormat="1" applyFont="1" applyFill="1" applyBorder="1" applyAlignment="1" applyProtection="1">
      <alignment horizontal="center" vertical="center" wrapText="1"/>
    </xf>
    <xf numFmtId="169" fontId="3" fillId="0" borderId="3" xfId="1" applyNumberFormat="1" applyFont="1" applyFill="1" applyBorder="1" applyAlignment="1" applyProtection="1">
      <alignment horizontal="center" vertical="center" wrapText="1"/>
    </xf>
    <xf numFmtId="169" fontId="3" fillId="0" borderId="49" xfId="1" applyNumberFormat="1" applyFont="1" applyFill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horizontal="left"/>
      <protection locked="0"/>
    </xf>
    <xf numFmtId="0" fontId="3" fillId="2" borderId="40" xfId="0" applyFont="1" applyFill="1" applyBorder="1" applyAlignment="1" applyProtection="1">
      <alignment horizontal="left"/>
      <protection locked="0"/>
    </xf>
    <xf numFmtId="0" fontId="3" fillId="2" borderId="36" xfId="0" applyFont="1" applyFill="1" applyBorder="1" applyAlignment="1" applyProtection="1">
      <alignment horizontal="left"/>
      <protection locked="0"/>
    </xf>
    <xf numFmtId="0" fontId="3" fillId="2" borderId="39" xfId="0" applyFont="1" applyFill="1" applyBorder="1" applyAlignment="1" applyProtection="1">
      <alignment horizontal="center"/>
      <protection locked="0"/>
    </xf>
    <xf numFmtId="0" fontId="3" fillId="2" borderId="36" xfId="0" applyFont="1" applyFill="1" applyBorder="1" applyAlignment="1" applyProtection="1">
      <alignment horizontal="center"/>
      <protection locked="0"/>
    </xf>
    <xf numFmtId="169" fontId="3" fillId="0" borderId="50" xfId="1" applyNumberFormat="1" applyFont="1" applyFill="1" applyBorder="1" applyAlignment="1" applyProtection="1">
      <alignment horizontal="center" vertical="center" wrapText="1"/>
    </xf>
    <xf numFmtId="169" fontId="3" fillId="0" borderId="51" xfId="1" applyNumberFormat="1" applyFont="1" applyFill="1" applyBorder="1" applyAlignment="1" applyProtection="1">
      <alignment horizontal="center" vertical="center" wrapText="1"/>
    </xf>
    <xf numFmtId="169" fontId="3" fillId="0" borderId="52" xfId="1" applyNumberFormat="1" applyFont="1" applyFill="1" applyBorder="1" applyAlignment="1" applyProtection="1">
      <alignment horizontal="center" vertical="center" wrapText="1"/>
    </xf>
    <xf numFmtId="0" fontId="3" fillId="2" borderId="53" xfId="0" applyFont="1" applyFill="1" applyBorder="1" applyAlignment="1" applyProtection="1">
      <alignment horizontal="center" vertical="center" wrapText="1"/>
      <protection locked="0"/>
    </xf>
    <xf numFmtId="0" fontId="3" fillId="2" borderId="45" xfId="0" applyFont="1" applyFill="1" applyBorder="1" applyAlignment="1" applyProtection="1">
      <alignment horizontal="center" vertical="center" wrapText="1"/>
      <protection locked="0"/>
    </xf>
    <xf numFmtId="0" fontId="3" fillId="2" borderId="46" xfId="0" applyFont="1" applyFill="1" applyBorder="1" applyAlignment="1" applyProtection="1">
      <alignment horizontal="center" vertical="center" wrapText="1"/>
      <protection locked="0"/>
    </xf>
    <xf numFmtId="0" fontId="3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164" fontId="3" fillId="2" borderId="50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5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54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9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</xf>
    <xf numFmtId="0" fontId="3" fillId="0" borderId="54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167" fontId="8" fillId="0" borderId="3" xfId="0" applyNumberFormat="1" applyFont="1" applyBorder="1" applyAlignment="1" applyProtection="1">
      <alignment horizontal="center"/>
    </xf>
    <xf numFmtId="0" fontId="3" fillId="2" borderId="55" xfId="0" applyFont="1" applyFill="1" applyBorder="1" applyAlignment="1" applyProtection="1">
      <alignment horizontal="center" vertical="center" wrapText="1"/>
      <protection locked="0"/>
    </xf>
    <xf numFmtId="0" fontId="3" fillId="2" borderId="56" xfId="0" applyFont="1" applyFill="1" applyBorder="1" applyAlignment="1" applyProtection="1">
      <alignment horizontal="center" vertical="center" wrapText="1"/>
      <protection locked="0"/>
    </xf>
    <xf numFmtId="0" fontId="3" fillId="2" borderId="57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/>
    </xf>
    <xf numFmtId="167" fontId="8" fillId="2" borderId="3" xfId="0" applyNumberFormat="1" applyFont="1" applyFill="1" applyBorder="1" applyAlignment="1" applyProtection="1">
      <alignment horizontal="center"/>
      <protection locked="0"/>
    </xf>
    <xf numFmtId="0" fontId="3" fillId="0" borderId="5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/>
    </xf>
    <xf numFmtId="0" fontId="3" fillId="0" borderId="59" xfId="0" applyFont="1" applyFill="1" applyBorder="1" applyAlignment="1" applyProtection="1">
      <alignment horizontal="center" vertical="center"/>
    </xf>
    <xf numFmtId="0" fontId="3" fillId="0" borderId="60" xfId="0" applyFont="1" applyFill="1" applyBorder="1" applyAlignment="1" applyProtection="1">
      <alignment horizontal="center" vertical="center"/>
    </xf>
    <xf numFmtId="0" fontId="3" fillId="0" borderId="61" xfId="0" applyFont="1" applyFill="1" applyBorder="1" applyAlignment="1" applyProtection="1">
      <alignment horizontal="center" vertical="center"/>
    </xf>
    <xf numFmtId="0" fontId="3" fillId="0" borderId="62" xfId="0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</xf>
    <xf numFmtId="0" fontId="3" fillId="0" borderId="64" xfId="0" applyFont="1" applyFill="1" applyBorder="1" applyAlignment="1" applyProtection="1">
      <alignment horizontal="center" vertical="center"/>
    </xf>
    <xf numFmtId="0" fontId="3" fillId="0" borderId="65" xfId="0" applyFont="1" applyFill="1" applyBorder="1" applyAlignment="1" applyProtection="1">
      <alignment horizontal="center" vertical="center"/>
    </xf>
    <xf numFmtId="164" fontId="3" fillId="2" borderId="3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8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2" borderId="50" xfId="0" applyFont="1" applyFill="1" applyBorder="1" applyAlignment="1" applyProtection="1">
      <alignment horizontal="center" vertical="center" wrapText="1"/>
      <protection locked="0"/>
    </xf>
    <xf numFmtId="0" fontId="3" fillId="2" borderId="51" xfId="0" applyFont="1" applyFill="1" applyBorder="1" applyAlignment="1" applyProtection="1">
      <alignment horizontal="center" vertical="center" wrapText="1"/>
      <protection locked="0"/>
    </xf>
    <xf numFmtId="0" fontId="3" fillId="2" borderId="54" xfId="0" applyFont="1" applyFill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59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61" xfId="0" applyFont="1" applyFill="1" applyBorder="1" applyAlignment="1" applyProtection="1">
      <alignment horizontal="center" vertical="center" wrapText="1"/>
    </xf>
    <xf numFmtId="0" fontId="3" fillId="0" borderId="62" xfId="0" applyFont="1" applyFill="1" applyBorder="1" applyAlignment="1" applyProtection="1">
      <alignment horizontal="center" vertical="center" wrapText="1"/>
    </xf>
    <xf numFmtId="0" fontId="3" fillId="0" borderId="67" xfId="0" applyFont="1" applyFill="1" applyBorder="1" applyAlignment="1" applyProtection="1">
      <alignment horizontal="center" vertical="center" wrapText="1"/>
    </xf>
    <xf numFmtId="2" fontId="3" fillId="0" borderId="14" xfId="0" applyNumberFormat="1" applyFont="1" applyFill="1" applyBorder="1" applyAlignment="1" applyProtection="1">
      <alignment horizontal="center"/>
    </xf>
    <xf numFmtId="2" fontId="3" fillId="0" borderId="21" xfId="0" applyNumberFormat="1" applyFont="1" applyFill="1" applyBorder="1" applyAlignment="1" applyProtection="1">
      <alignment horizontal="center"/>
    </xf>
    <xf numFmtId="44" fontId="3" fillId="2" borderId="68" xfId="1" applyFont="1" applyFill="1" applyBorder="1" applyAlignment="1" applyProtection="1">
      <alignment horizontal="center"/>
      <protection locked="0"/>
    </xf>
    <xf numFmtId="44" fontId="3" fillId="0" borderId="69" xfId="1" applyFont="1" applyFill="1" applyBorder="1" applyAlignment="1" applyProtection="1">
      <alignment horizontal="center"/>
    </xf>
    <xf numFmtId="44" fontId="3" fillId="0" borderId="70" xfId="1" applyFont="1" applyFill="1" applyBorder="1" applyAlignment="1" applyProtection="1">
      <alignment horizontal="center"/>
    </xf>
    <xf numFmtId="44" fontId="3" fillId="0" borderId="71" xfId="1" applyFont="1" applyFill="1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3" fillId="0" borderId="60" xfId="0" applyFont="1" applyFill="1" applyBorder="1" applyAlignment="1" applyProtection="1">
      <alignment horizontal="center" vertical="center" wrapText="1"/>
    </xf>
    <xf numFmtId="0" fontId="3" fillId="0" borderId="63" xfId="0" applyFont="1" applyFill="1" applyBorder="1" applyAlignment="1" applyProtection="1">
      <alignment horizontal="center" vertical="center" wrapText="1"/>
    </xf>
    <xf numFmtId="44" fontId="3" fillId="0" borderId="14" xfId="1" applyFont="1" applyFill="1" applyBorder="1" applyAlignment="1" applyProtection="1">
      <alignment horizontal="center"/>
    </xf>
    <xf numFmtId="44" fontId="3" fillId="0" borderId="21" xfId="1" applyFont="1" applyFill="1" applyBorder="1" applyAlignment="1" applyProtection="1">
      <alignment horizontal="center"/>
    </xf>
    <xf numFmtId="44" fontId="3" fillId="0" borderId="15" xfId="1" applyFont="1" applyFill="1" applyBorder="1" applyAlignment="1" applyProtection="1">
      <alignment horizontal="center"/>
    </xf>
    <xf numFmtId="1" fontId="3" fillId="0" borderId="14" xfId="0" applyNumberFormat="1" applyFont="1" applyFill="1" applyBorder="1" applyAlignment="1" applyProtection="1">
      <alignment horizontal="center"/>
    </xf>
    <xf numFmtId="1" fontId="3" fillId="0" borderId="21" xfId="0" applyNumberFormat="1" applyFont="1" applyFill="1" applyBorder="1" applyAlignment="1" applyProtection="1">
      <alignment horizontal="center"/>
    </xf>
    <xf numFmtId="1" fontId="3" fillId="0" borderId="15" xfId="0" applyNumberFormat="1" applyFont="1" applyFill="1" applyBorder="1" applyAlignment="1" applyProtection="1">
      <alignment horizontal="center"/>
    </xf>
    <xf numFmtId="0" fontId="3" fillId="2" borderId="74" xfId="0" applyFont="1" applyFill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horizontal="center" vertical="center" wrapText="1"/>
      <protection locked="0"/>
    </xf>
    <xf numFmtId="2" fontId="2" fillId="0" borderId="14" xfId="0" applyNumberFormat="1" applyFont="1" applyFill="1" applyBorder="1" applyAlignment="1" applyProtection="1">
      <alignment horizontal="center"/>
    </xf>
    <xf numFmtId="2" fontId="2" fillId="0" borderId="21" xfId="0" applyNumberFormat="1" applyFont="1" applyFill="1" applyBorder="1" applyAlignment="1" applyProtection="1">
      <alignment horizontal="center"/>
    </xf>
    <xf numFmtId="44" fontId="2" fillId="0" borderId="14" xfId="1" applyFont="1" applyFill="1" applyBorder="1" applyAlignment="1" applyProtection="1">
      <alignment horizontal="center"/>
      <protection locked="0"/>
    </xf>
    <xf numFmtId="44" fontId="2" fillId="0" borderId="21" xfId="1" applyFont="1" applyFill="1" applyBorder="1" applyAlignment="1" applyProtection="1">
      <alignment horizontal="center"/>
      <protection locked="0"/>
    </xf>
    <xf numFmtId="44" fontId="2" fillId="0" borderId="15" xfId="1" applyFont="1" applyFill="1" applyBorder="1" applyAlignment="1" applyProtection="1">
      <alignment horizontal="center"/>
      <protection locked="0"/>
    </xf>
    <xf numFmtId="164" fontId="2" fillId="0" borderId="75" xfId="0" applyNumberFormat="1" applyFont="1" applyFill="1" applyBorder="1" applyAlignment="1" applyProtection="1">
      <alignment horizontal="center"/>
    </xf>
    <xf numFmtId="164" fontId="2" fillId="0" borderId="76" xfId="0" applyNumberFormat="1" applyFont="1" applyFill="1" applyBorder="1" applyAlignment="1" applyProtection="1">
      <alignment horizontal="center"/>
    </xf>
    <xf numFmtId="168" fontId="2" fillId="0" borderId="75" xfId="1" applyNumberFormat="1" applyFont="1" applyFill="1" applyBorder="1" applyAlignment="1" applyProtection="1">
      <alignment horizontal="center"/>
      <protection locked="0"/>
    </xf>
    <xf numFmtId="168" fontId="2" fillId="0" borderId="76" xfId="1" applyNumberFormat="1" applyFont="1" applyFill="1" applyBorder="1" applyAlignment="1" applyProtection="1">
      <alignment horizontal="center"/>
      <protection locked="0"/>
    </xf>
    <xf numFmtId="168" fontId="2" fillId="0" borderId="77" xfId="1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164" fontId="2" fillId="0" borderId="21" xfId="0" applyNumberFormat="1" applyFont="1" applyFill="1" applyBorder="1" applyAlignment="1" applyProtection="1">
      <alignment horizontal="center"/>
    </xf>
    <xf numFmtId="168" fontId="0" fillId="0" borderId="14" xfId="0" applyNumberFormat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168" fontId="3" fillId="0" borderId="21" xfId="1" applyNumberFormat="1" applyFont="1" applyFill="1" applyBorder="1" applyAlignment="1" applyProtection="1">
      <alignment horizontal="center"/>
    </xf>
    <xf numFmtId="168" fontId="3" fillId="0" borderId="15" xfId="1" applyNumberFormat="1" applyFont="1" applyFill="1" applyBorder="1" applyAlignment="1" applyProtection="1">
      <alignment horizontal="center"/>
    </xf>
    <xf numFmtId="44" fontId="0" fillId="0" borderId="14" xfId="0" applyNumberForma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123825</xdr:rowOff>
    </xdr:from>
    <xdr:to>
      <xdr:col>6</xdr:col>
      <xdr:colOff>161925</xdr:colOff>
      <xdr:row>4</xdr:row>
      <xdr:rowOff>38100</xdr:rowOff>
    </xdr:to>
    <xdr:pic>
      <xdr:nvPicPr>
        <xdr:cNvPr id="9245" name="Picture 1" descr="nhdotlogo-green-tag-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0477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47625</xdr:colOff>
      <xdr:row>10</xdr:row>
      <xdr:rowOff>114300</xdr:rowOff>
    </xdr:from>
    <xdr:to>
      <xdr:col>22</xdr:col>
      <xdr:colOff>95250</xdr:colOff>
      <xdr:row>11</xdr:row>
      <xdr:rowOff>152400</xdr:rowOff>
    </xdr:to>
    <xdr:sp macro="" textlink="">
      <xdr:nvSpPr>
        <xdr:cNvPr id="9246" name="Oval 2"/>
        <xdr:cNvSpPr>
          <a:spLocks noChangeArrowheads="1"/>
        </xdr:cNvSpPr>
      </xdr:nvSpPr>
      <xdr:spPr bwMode="auto">
        <a:xfrm>
          <a:off x="3305175" y="1619250"/>
          <a:ext cx="771525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47625</xdr:colOff>
      <xdr:row>11</xdr:row>
      <xdr:rowOff>142875</xdr:rowOff>
    </xdr:from>
    <xdr:to>
      <xdr:col>22</xdr:col>
      <xdr:colOff>95250</xdr:colOff>
      <xdr:row>13</xdr:row>
      <xdr:rowOff>19050</xdr:rowOff>
    </xdr:to>
    <xdr:sp macro="" textlink="">
      <xdr:nvSpPr>
        <xdr:cNvPr id="9247" name="Oval 3"/>
        <xdr:cNvSpPr>
          <a:spLocks noChangeArrowheads="1"/>
        </xdr:cNvSpPr>
      </xdr:nvSpPr>
      <xdr:spPr bwMode="auto">
        <a:xfrm>
          <a:off x="3305175" y="1809750"/>
          <a:ext cx="771525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76200</xdr:colOff>
      <xdr:row>25</xdr:row>
      <xdr:rowOff>152400</xdr:rowOff>
    </xdr:from>
    <xdr:to>
      <xdr:col>25</xdr:col>
      <xdr:colOff>123825</xdr:colOff>
      <xdr:row>27</xdr:row>
      <xdr:rowOff>28575</xdr:rowOff>
    </xdr:to>
    <xdr:sp macro="" textlink="">
      <xdr:nvSpPr>
        <xdr:cNvPr id="9248" name="Oval 4"/>
        <xdr:cNvSpPr>
          <a:spLocks noChangeArrowheads="1"/>
        </xdr:cNvSpPr>
      </xdr:nvSpPr>
      <xdr:spPr bwMode="auto">
        <a:xfrm>
          <a:off x="3876675" y="4086225"/>
          <a:ext cx="771525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66675</xdr:colOff>
      <xdr:row>28</xdr:row>
      <xdr:rowOff>123825</xdr:rowOff>
    </xdr:from>
    <xdr:to>
      <xdr:col>25</xdr:col>
      <xdr:colOff>114300</xdr:colOff>
      <xdr:row>30</xdr:row>
      <xdr:rowOff>0</xdr:rowOff>
    </xdr:to>
    <xdr:sp macro="" textlink="">
      <xdr:nvSpPr>
        <xdr:cNvPr id="9249" name="Oval 5"/>
        <xdr:cNvSpPr>
          <a:spLocks noChangeArrowheads="1"/>
        </xdr:cNvSpPr>
      </xdr:nvSpPr>
      <xdr:spPr bwMode="auto">
        <a:xfrm>
          <a:off x="3867150" y="4552950"/>
          <a:ext cx="771525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85725</xdr:colOff>
      <xdr:row>37</xdr:row>
      <xdr:rowOff>133350</xdr:rowOff>
    </xdr:from>
    <xdr:to>
      <xdr:col>25</xdr:col>
      <xdr:colOff>133350</xdr:colOff>
      <xdr:row>39</xdr:row>
      <xdr:rowOff>9525</xdr:rowOff>
    </xdr:to>
    <xdr:sp macro="" textlink="">
      <xdr:nvSpPr>
        <xdr:cNvPr id="9250" name="Oval 6"/>
        <xdr:cNvSpPr>
          <a:spLocks noChangeArrowheads="1"/>
        </xdr:cNvSpPr>
      </xdr:nvSpPr>
      <xdr:spPr bwMode="auto">
        <a:xfrm>
          <a:off x="3886200" y="6019800"/>
          <a:ext cx="771525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57150</xdr:colOff>
      <xdr:row>50</xdr:row>
      <xdr:rowOff>123825</xdr:rowOff>
    </xdr:from>
    <xdr:to>
      <xdr:col>25</xdr:col>
      <xdr:colOff>104775</xdr:colOff>
      <xdr:row>52</xdr:row>
      <xdr:rowOff>0</xdr:rowOff>
    </xdr:to>
    <xdr:sp macro="" textlink="">
      <xdr:nvSpPr>
        <xdr:cNvPr id="9251" name="Oval 7"/>
        <xdr:cNvSpPr>
          <a:spLocks noChangeArrowheads="1"/>
        </xdr:cNvSpPr>
      </xdr:nvSpPr>
      <xdr:spPr bwMode="auto">
        <a:xfrm>
          <a:off x="3857625" y="8115300"/>
          <a:ext cx="771525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123825</xdr:rowOff>
    </xdr:from>
    <xdr:to>
      <xdr:col>6</xdr:col>
      <xdr:colOff>161925</xdr:colOff>
      <xdr:row>4</xdr:row>
      <xdr:rowOff>38100</xdr:rowOff>
    </xdr:to>
    <xdr:pic>
      <xdr:nvPicPr>
        <xdr:cNvPr id="4105" name="Picture 1" descr="nhdotlogo-green-tag-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0477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60</xdr:row>
      <xdr:rowOff>123825</xdr:rowOff>
    </xdr:from>
    <xdr:to>
      <xdr:col>6</xdr:col>
      <xdr:colOff>161925</xdr:colOff>
      <xdr:row>64</xdr:row>
      <xdr:rowOff>66675</xdr:rowOff>
    </xdr:to>
    <xdr:pic>
      <xdr:nvPicPr>
        <xdr:cNvPr id="4106" name="Picture 2" descr="nhdotlogo-green-tag-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753600"/>
          <a:ext cx="10477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123825</xdr:rowOff>
    </xdr:from>
    <xdr:to>
      <xdr:col>6</xdr:col>
      <xdr:colOff>161925</xdr:colOff>
      <xdr:row>4</xdr:row>
      <xdr:rowOff>38100</xdr:rowOff>
    </xdr:to>
    <xdr:pic>
      <xdr:nvPicPr>
        <xdr:cNvPr id="8212" name="Picture 1" descr="nhdotlogo-green-tag-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0477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161925</xdr:colOff>
      <xdr:row>6</xdr:row>
      <xdr:rowOff>57150</xdr:rowOff>
    </xdr:from>
    <xdr:to>
      <xdr:col>30</xdr:col>
      <xdr:colOff>28575</xdr:colOff>
      <xdr:row>7</xdr:row>
      <xdr:rowOff>95250</xdr:rowOff>
    </xdr:to>
    <xdr:sp macro="" textlink="">
      <xdr:nvSpPr>
        <xdr:cNvPr id="8213" name="Oval 2"/>
        <xdr:cNvSpPr>
          <a:spLocks noChangeArrowheads="1"/>
        </xdr:cNvSpPr>
      </xdr:nvSpPr>
      <xdr:spPr bwMode="auto">
        <a:xfrm>
          <a:off x="4686300" y="914400"/>
          <a:ext cx="771525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123825</xdr:rowOff>
    </xdr:from>
    <xdr:to>
      <xdr:col>6</xdr:col>
      <xdr:colOff>161925</xdr:colOff>
      <xdr:row>4</xdr:row>
      <xdr:rowOff>38100</xdr:rowOff>
    </xdr:to>
    <xdr:pic>
      <xdr:nvPicPr>
        <xdr:cNvPr id="7181" name="Picture 1" descr="nhdotlogo-green-tag-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0477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60</xdr:row>
      <xdr:rowOff>123825</xdr:rowOff>
    </xdr:from>
    <xdr:to>
      <xdr:col>6</xdr:col>
      <xdr:colOff>161925</xdr:colOff>
      <xdr:row>64</xdr:row>
      <xdr:rowOff>66675</xdr:rowOff>
    </xdr:to>
    <xdr:pic>
      <xdr:nvPicPr>
        <xdr:cNvPr id="7182" name="Picture 2" descr="nhdotlogo-green-tag-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753600"/>
          <a:ext cx="10477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AJ182"/>
  <sheetViews>
    <sheetView showGridLines="0" workbookViewId="0">
      <selection activeCell="C23" sqref="C23:S24"/>
    </sheetView>
  </sheetViews>
  <sheetFormatPr defaultRowHeight="12.75" x14ac:dyDescent="0.2"/>
  <cols>
    <col min="1" max="35" width="2.7109375" style="14" customWidth="1"/>
    <col min="36" max="36" width="1.42578125" style="14" customWidth="1"/>
    <col min="37" max="16384" width="9.140625" style="4"/>
  </cols>
  <sheetData>
    <row r="1" spans="1:36" ht="13.5" customHeight="1" x14ac:dyDescent="0.2">
      <c r="A1" s="134"/>
      <c r="B1" s="135"/>
      <c r="C1" s="135"/>
      <c r="D1" s="135"/>
      <c r="E1" s="135"/>
      <c r="F1" s="135"/>
      <c r="G1" s="135"/>
      <c r="H1" s="135"/>
      <c r="I1" s="141" t="s">
        <v>31</v>
      </c>
      <c r="J1" s="141"/>
      <c r="K1" s="141"/>
      <c r="L1" s="141"/>
      <c r="M1" s="141"/>
      <c r="N1" s="141"/>
      <c r="O1" s="141"/>
      <c r="P1" s="141"/>
      <c r="Q1" s="141"/>
      <c r="R1" s="141"/>
      <c r="S1" s="1" t="s">
        <v>32</v>
      </c>
      <c r="T1" s="1"/>
      <c r="U1" s="2"/>
      <c r="V1" s="138" t="s">
        <v>33</v>
      </c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3"/>
    </row>
    <row r="2" spans="1:36" ht="13.5" customHeight="1" x14ac:dyDescent="0.2">
      <c r="A2" s="136"/>
      <c r="B2" s="137"/>
      <c r="C2" s="137"/>
      <c r="D2" s="137"/>
      <c r="E2" s="137"/>
      <c r="F2" s="137"/>
      <c r="G2" s="137"/>
      <c r="H2" s="137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39" t="s">
        <v>34</v>
      </c>
      <c r="T2" s="139"/>
      <c r="U2" s="139"/>
      <c r="V2" s="139"/>
      <c r="W2" s="139"/>
      <c r="X2" s="133">
        <v>15651</v>
      </c>
      <c r="Y2" s="133"/>
      <c r="Z2" s="133"/>
      <c r="AA2" s="133"/>
      <c r="AB2" s="133"/>
      <c r="AC2" s="132" t="s">
        <v>35</v>
      </c>
      <c r="AD2" s="132"/>
      <c r="AE2" s="132"/>
      <c r="AF2" s="133" t="s">
        <v>36</v>
      </c>
      <c r="AG2" s="133"/>
      <c r="AH2" s="133"/>
      <c r="AI2" s="133"/>
      <c r="AJ2" s="6"/>
    </row>
    <row r="3" spans="1:36" ht="12.75" customHeight="1" x14ac:dyDescent="0.2">
      <c r="A3" s="136"/>
      <c r="B3" s="137"/>
      <c r="C3" s="137"/>
      <c r="D3" s="137"/>
      <c r="E3" s="137"/>
      <c r="F3" s="137"/>
      <c r="G3" s="137"/>
      <c r="H3" s="137"/>
      <c r="I3" s="144" t="s">
        <v>37</v>
      </c>
      <c r="J3" s="144"/>
      <c r="K3" s="144"/>
      <c r="L3" s="144"/>
      <c r="M3" s="144"/>
      <c r="N3" s="144"/>
      <c r="O3" s="144"/>
      <c r="P3" s="144"/>
      <c r="Q3" s="144"/>
      <c r="R3" s="144"/>
      <c r="S3" s="139" t="s">
        <v>0</v>
      </c>
      <c r="T3" s="139"/>
      <c r="U3" s="139"/>
      <c r="V3" s="139"/>
      <c r="W3" s="139"/>
      <c r="X3" s="139"/>
      <c r="Y3" s="133" t="s">
        <v>38</v>
      </c>
      <c r="Z3" s="133"/>
      <c r="AA3" s="133"/>
      <c r="AB3" s="133"/>
      <c r="AC3" s="143" t="s">
        <v>39</v>
      </c>
      <c r="AD3" s="143"/>
      <c r="AE3" s="143"/>
      <c r="AF3" s="140">
        <v>39899</v>
      </c>
      <c r="AG3" s="140"/>
      <c r="AH3" s="140"/>
      <c r="AI3" s="140"/>
      <c r="AJ3" s="6"/>
    </row>
    <row r="4" spans="1:36" ht="12.75" customHeight="1" x14ac:dyDescent="0.2">
      <c r="A4" s="136"/>
      <c r="B4" s="137"/>
      <c r="C4" s="137"/>
      <c r="D4" s="137"/>
      <c r="E4" s="137"/>
      <c r="F4" s="137"/>
      <c r="G4" s="137"/>
      <c r="H4" s="137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39" t="s">
        <v>1</v>
      </c>
      <c r="T4" s="139"/>
      <c r="U4" s="139"/>
      <c r="V4" s="139"/>
      <c r="W4" s="139"/>
      <c r="X4" s="133" t="s">
        <v>92</v>
      </c>
      <c r="Y4" s="133"/>
      <c r="Z4" s="133"/>
      <c r="AA4" s="133"/>
      <c r="AB4" s="133"/>
      <c r="AC4" s="132" t="s">
        <v>39</v>
      </c>
      <c r="AD4" s="132"/>
      <c r="AE4" s="132"/>
      <c r="AF4" s="140">
        <v>39902</v>
      </c>
      <c r="AG4" s="140"/>
      <c r="AH4" s="140"/>
      <c r="AI4" s="140"/>
      <c r="AJ4" s="6"/>
    </row>
    <row r="5" spans="1:36" x14ac:dyDescent="0.2">
      <c r="A5" s="136"/>
      <c r="B5" s="137"/>
      <c r="C5" s="137"/>
      <c r="D5" s="137"/>
      <c r="E5" s="137"/>
      <c r="F5" s="137"/>
      <c r="G5" s="137"/>
      <c r="H5" s="137"/>
      <c r="I5" s="132" t="s">
        <v>40</v>
      </c>
      <c r="J5" s="132"/>
      <c r="K5" s="132"/>
      <c r="L5" s="132"/>
      <c r="M5" s="132"/>
      <c r="N5" s="132"/>
      <c r="O5" s="132"/>
      <c r="P5" s="132"/>
      <c r="Q5" s="133" t="s">
        <v>41</v>
      </c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2" t="s">
        <v>42</v>
      </c>
      <c r="AD5" s="132"/>
      <c r="AE5" s="132"/>
      <c r="AF5" s="5">
        <v>1</v>
      </c>
      <c r="AG5" s="129" t="s">
        <v>43</v>
      </c>
      <c r="AH5" s="129"/>
      <c r="AI5" s="5">
        <v>1</v>
      </c>
      <c r="AJ5" s="6"/>
    </row>
    <row r="6" spans="1:36" ht="2.25" customHeight="1" x14ac:dyDescent="0.2">
      <c r="A6" s="130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7"/>
    </row>
    <row r="7" spans="1:36" x14ac:dyDescent="0.2">
      <c r="A7" s="8"/>
      <c r="B7" s="12"/>
      <c r="C7" s="12"/>
      <c r="D7" s="15"/>
      <c r="E7" s="15"/>
      <c r="F7" s="15"/>
      <c r="G7" s="12"/>
      <c r="H7" s="12"/>
      <c r="I7" s="18"/>
      <c r="J7" s="18"/>
      <c r="K7" s="18"/>
      <c r="L7" s="18"/>
      <c r="M7" s="12"/>
      <c r="N7" s="12"/>
      <c r="O7" s="15"/>
      <c r="P7" s="12"/>
      <c r="Q7" s="12"/>
      <c r="R7" s="12"/>
      <c r="S7" s="9"/>
      <c r="T7" s="9"/>
      <c r="U7" s="9"/>
      <c r="V7" s="9"/>
      <c r="W7" s="9"/>
      <c r="X7" s="12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10"/>
    </row>
    <row r="8" spans="1:36" x14ac:dyDescent="0.2">
      <c r="A8" s="80"/>
      <c r="B8" s="24"/>
      <c r="C8" s="12"/>
      <c r="D8" s="15"/>
      <c r="E8" s="15"/>
      <c r="F8" s="15"/>
      <c r="G8" s="12"/>
      <c r="H8" s="12"/>
      <c r="I8" s="18"/>
      <c r="J8" s="18"/>
      <c r="K8" s="18"/>
      <c r="L8" s="18"/>
      <c r="M8" s="12"/>
      <c r="N8" s="12"/>
      <c r="O8" s="15"/>
      <c r="P8" s="12"/>
      <c r="Q8" s="54" t="s">
        <v>96</v>
      </c>
      <c r="R8" s="12"/>
      <c r="S8" s="12"/>
      <c r="T8" s="12"/>
      <c r="U8" s="12"/>
      <c r="V8" s="12"/>
      <c r="W8" s="12"/>
      <c r="X8" s="12"/>
      <c r="Y8" s="16"/>
      <c r="Z8" s="16"/>
      <c r="AA8" s="16"/>
      <c r="AB8" s="16"/>
      <c r="AC8" s="16"/>
      <c r="AD8" s="35"/>
      <c r="AE8" s="35"/>
      <c r="AF8" s="24"/>
      <c r="AG8" s="24"/>
      <c r="AH8" s="24"/>
      <c r="AI8" s="24"/>
      <c r="AJ8" s="17"/>
    </row>
    <row r="9" spans="1:36" ht="12.75" customHeight="1" x14ac:dyDescent="0.2">
      <c r="A9" s="123" t="s">
        <v>115</v>
      </c>
      <c r="B9" s="124"/>
      <c r="C9" s="118" t="s">
        <v>2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9"/>
      <c r="T9" s="115" t="s">
        <v>114</v>
      </c>
      <c r="U9" s="116"/>
      <c r="V9" s="116"/>
      <c r="W9" s="116"/>
      <c r="X9" s="116"/>
      <c r="Y9" s="116"/>
      <c r="Z9" s="116"/>
      <c r="AA9" s="116"/>
      <c r="AB9" s="116"/>
      <c r="AC9" s="117"/>
      <c r="AD9" s="169" t="s">
        <v>98</v>
      </c>
      <c r="AE9" s="170"/>
      <c r="AF9" s="170"/>
      <c r="AG9" s="170"/>
      <c r="AH9" s="170"/>
      <c r="AI9" s="171"/>
      <c r="AJ9" s="29"/>
    </row>
    <row r="10" spans="1:36" ht="12.75" customHeight="1" x14ac:dyDescent="0.2">
      <c r="A10" s="125"/>
      <c r="B10" s="126"/>
      <c r="C10" s="11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1"/>
      <c r="T10" s="109" t="s">
        <v>3</v>
      </c>
      <c r="U10" s="110"/>
      <c r="V10" s="111"/>
      <c r="W10" s="109" t="s">
        <v>4</v>
      </c>
      <c r="X10" s="110"/>
      <c r="Y10" s="111"/>
      <c r="Z10" s="109" t="s">
        <v>107</v>
      </c>
      <c r="AA10" s="110"/>
      <c r="AB10" s="110"/>
      <c r="AC10" s="111"/>
      <c r="AD10" s="109"/>
      <c r="AE10" s="110"/>
      <c r="AF10" s="110"/>
      <c r="AG10" s="110"/>
      <c r="AH10" s="110"/>
      <c r="AI10" s="111"/>
      <c r="AJ10" s="29"/>
    </row>
    <row r="11" spans="1:36" ht="12.75" customHeight="1" x14ac:dyDescent="0.2">
      <c r="A11" s="127"/>
      <c r="B11" s="128"/>
      <c r="C11" s="120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2"/>
      <c r="T11" s="112"/>
      <c r="U11" s="113"/>
      <c r="V11" s="114"/>
      <c r="W11" s="112"/>
      <c r="X11" s="113"/>
      <c r="Y11" s="114"/>
      <c r="Z11" s="112"/>
      <c r="AA11" s="113"/>
      <c r="AB11" s="113"/>
      <c r="AC11" s="114"/>
      <c r="AD11" s="112"/>
      <c r="AE11" s="113"/>
      <c r="AF11" s="113"/>
      <c r="AG11" s="113"/>
      <c r="AH11" s="113"/>
      <c r="AI11" s="114"/>
      <c r="AJ11" s="29"/>
    </row>
    <row r="12" spans="1:36" x14ac:dyDescent="0.2">
      <c r="A12" s="90" t="s">
        <v>117</v>
      </c>
      <c r="B12" s="91"/>
      <c r="C12" s="92" t="s">
        <v>118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4"/>
      <c r="T12" s="176" t="s">
        <v>5</v>
      </c>
      <c r="U12" s="177"/>
      <c r="V12" s="177"/>
      <c r="W12" s="176" t="s">
        <v>6</v>
      </c>
      <c r="X12" s="177"/>
      <c r="Y12" s="177"/>
      <c r="Z12" s="175" t="s">
        <v>7</v>
      </c>
      <c r="AA12" s="175"/>
      <c r="AB12" s="175"/>
      <c r="AC12" s="175"/>
      <c r="AD12" s="166" t="s">
        <v>101</v>
      </c>
      <c r="AE12" s="167"/>
      <c r="AF12" s="167"/>
      <c r="AG12" s="167"/>
      <c r="AH12" s="167"/>
      <c r="AI12" s="168"/>
      <c r="AJ12" s="29"/>
    </row>
    <row r="13" spans="1:36" x14ac:dyDescent="0.2">
      <c r="A13" s="90" t="s">
        <v>117</v>
      </c>
      <c r="B13" s="91"/>
      <c r="C13" s="95" t="s">
        <v>8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149" t="s">
        <v>5</v>
      </c>
      <c r="U13" s="148"/>
      <c r="V13" s="148"/>
      <c r="W13" s="147" t="s">
        <v>9</v>
      </c>
      <c r="X13" s="148"/>
      <c r="Y13" s="148"/>
      <c r="Z13" s="147" t="s">
        <v>9</v>
      </c>
      <c r="AA13" s="148"/>
      <c r="AB13" s="148"/>
      <c r="AC13" s="148"/>
      <c r="AD13" s="166" t="s">
        <v>102</v>
      </c>
      <c r="AE13" s="167"/>
      <c r="AF13" s="167"/>
      <c r="AG13" s="167"/>
      <c r="AH13" s="167"/>
      <c r="AI13" s="168"/>
      <c r="AJ13" s="29"/>
    </row>
    <row r="14" spans="1:36" x14ac:dyDescent="0.2">
      <c r="A14" s="90"/>
      <c r="B14" s="91"/>
      <c r="C14" s="95" t="s">
        <v>10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147" t="s">
        <v>6</v>
      </c>
      <c r="U14" s="148"/>
      <c r="V14" s="148"/>
      <c r="W14" s="149" t="s">
        <v>5</v>
      </c>
      <c r="X14" s="148"/>
      <c r="Y14" s="148"/>
      <c r="Z14" s="147" t="s">
        <v>7</v>
      </c>
      <c r="AA14" s="148"/>
      <c r="AB14" s="148"/>
      <c r="AC14" s="148"/>
      <c r="AD14" s="172"/>
      <c r="AE14" s="173"/>
      <c r="AF14" s="173"/>
      <c r="AG14" s="173"/>
      <c r="AH14" s="173"/>
      <c r="AI14" s="174"/>
      <c r="AJ14" s="29"/>
    </row>
    <row r="15" spans="1:36" x14ac:dyDescent="0.2">
      <c r="A15" s="90" t="s">
        <v>117</v>
      </c>
      <c r="B15" s="91"/>
      <c r="C15" s="106" t="s">
        <v>11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8"/>
      <c r="T15" s="147" t="s">
        <v>5</v>
      </c>
      <c r="U15" s="148"/>
      <c r="V15" s="148"/>
      <c r="W15" s="147" t="s">
        <v>9</v>
      </c>
      <c r="X15" s="148"/>
      <c r="Y15" s="148"/>
      <c r="Z15" s="147" t="s">
        <v>9</v>
      </c>
      <c r="AA15" s="148"/>
      <c r="AB15" s="148"/>
      <c r="AC15" s="148"/>
      <c r="AD15" s="172"/>
      <c r="AE15" s="173"/>
      <c r="AF15" s="173"/>
      <c r="AG15" s="173"/>
      <c r="AH15" s="173"/>
      <c r="AI15" s="174"/>
      <c r="AJ15" s="29"/>
    </row>
    <row r="16" spans="1:36" x14ac:dyDescent="0.2">
      <c r="A16" s="90" t="s">
        <v>117</v>
      </c>
      <c r="B16" s="91"/>
      <c r="C16" s="95" t="s">
        <v>12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150" t="s">
        <v>7</v>
      </c>
      <c r="U16" s="148"/>
      <c r="V16" s="148"/>
      <c r="W16" s="150" t="s">
        <v>7</v>
      </c>
      <c r="X16" s="148"/>
      <c r="Y16" s="148"/>
      <c r="Z16" s="150" t="s">
        <v>7</v>
      </c>
      <c r="AA16" s="150"/>
      <c r="AB16" s="150"/>
      <c r="AC16" s="150"/>
      <c r="AD16" s="172"/>
      <c r="AE16" s="173"/>
      <c r="AF16" s="173"/>
      <c r="AG16" s="173"/>
      <c r="AH16" s="173"/>
      <c r="AI16" s="174"/>
      <c r="AJ16" s="29"/>
    </row>
    <row r="17" spans="1:36" x14ac:dyDescent="0.2">
      <c r="A17" s="90"/>
      <c r="B17" s="91"/>
      <c r="C17" s="95" t="s">
        <v>13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149" t="s">
        <v>5</v>
      </c>
      <c r="U17" s="148"/>
      <c r="V17" s="148"/>
      <c r="W17" s="147" t="s">
        <v>9</v>
      </c>
      <c r="X17" s="148"/>
      <c r="Y17" s="148"/>
      <c r="Z17" s="147" t="s">
        <v>9</v>
      </c>
      <c r="AA17" s="148"/>
      <c r="AB17" s="148"/>
      <c r="AC17" s="148"/>
      <c r="AD17" s="172"/>
      <c r="AE17" s="173"/>
      <c r="AF17" s="173"/>
      <c r="AG17" s="173"/>
      <c r="AH17" s="173"/>
      <c r="AI17" s="174"/>
      <c r="AJ17" s="29"/>
    </row>
    <row r="18" spans="1:36" x14ac:dyDescent="0.2">
      <c r="A18" s="90"/>
      <c r="B18" s="91"/>
      <c r="C18" s="95" t="s">
        <v>14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150" t="s">
        <v>7</v>
      </c>
      <c r="U18" s="148"/>
      <c r="V18" s="148"/>
      <c r="W18" s="150" t="s">
        <v>7</v>
      </c>
      <c r="X18" s="148"/>
      <c r="Y18" s="148"/>
      <c r="Z18" s="150" t="s">
        <v>7</v>
      </c>
      <c r="AA18" s="150"/>
      <c r="AB18" s="150"/>
      <c r="AC18" s="150"/>
      <c r="AD18" s="172"/>
      <c r="AE18" s="173"/>
      <c r="AF18" s="173"/>
      <c r="AG18" s="173"/>
      <c r="AH18" s="173"/>
      <c r="AI18" s="174"/>
      <c r="AJ18" s="29"/>
    </row>
    <row r="19" spans="1:36" x14ac:dyDescent="0.2">
      <c r="A19" s="90"/>
      <c r="B19" s="91"/>
      <c r="C19" s="95" t="s">
        <v>15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147" t="s">
        <v>6</v>
      </c>
      <c r="U19" s="148"/>
      <c r="V19" s="148"/>
      <c r="W19" s="149" t="s">
        <v>5</v>
      </c>
      <c r="X19" s="148"/>
      <c r="Y19" s="148"/>
      <c r="Z19" s="147" t="s">
        <v>6</v>
      </c>
      <c r="AA19" s="148"/>
      <c r="AB19" s="148"/>
      <c r="AC19" s="148"/>
      <c r="AD19" s="172"/>
      <c r="AE19" s="173"/>
      <c r="AF19" s="173"/>
      <c r="AG19" s="173"/>
      <c r="AH19" s="173"/>
      <c r="AI19" s="174"/>
      <c r="AJ19" s="29"/>
    </row>
    <row r="20" spans="1:36" x14ac:dyDescent="0.2">
      <c r="A20" s="90" t="s">
        <v>117</v>
      </c>
      <c r="B20" s="91"/>
      <c r="C20" s="152" t="s">
        <v>116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4"/>
      <c r="T20" s="150" t="s">
        <v>7</v>
      </c>
      <c r="U20" s="148"/>
      <c r="V20" s="148"/>
      <c r="W20" s="150" t="s">
        <v>7</v>
      </c>
      <c r="X20" s="148"/>
      <c r="Y20" s="148"/>
      <c r="Z20" s="162" t="s">
        <v>7</v>
      </c>
      <c r="AA20" s="162"/>
      <c r="AB20" s="162"/>
      <c r="AC20" s="162"/>
      <c r="AD20" s="172"/>
      <c r="AE20" s="173"/>
      <c r="AF20" s="173"/>
      <c r="AG20" s="173"/>
      <c r="AH20" s="173"/>
      <c r="AI20" s="174"/>
      <c r="AJ20" s="29"/>
    </row>
    <row r="21" spans="1:36" x14ac:dyDescent="0.2">
      <c r="A21" s="90"/>
      <c r="B21" s="91"/>
      <c r="C21" s="181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3"/>
      <c r="T21" s="178"/>
      <c r="U21" s="179"/>
      <c r="V21" s="179"/>
      <c r="W21" s="178"/>
      <c r="X21" s="179"/>
      <c r="Y21" s="179"/>
      <c r="Z21" s="180"/>
      <c r="AA21" s="180"/>
      <c r="AB21" s="180"/>
      <c r="AC21" s="180"/>
      <c r="AD21" s="172"/>
      <c r="AE21" s="173"/>
      <c r="AF21" s="173"/>
      <c r="AG21" s="173"/>
      <c r="AH21" s="173"/>
      <c r="AI21" s="174"/>
      <c r="AJ21" s="29"/>
    </row>
    <row r="22" spans="1:36" x14ac:dyDescent="0.2">
      <c r="A22" s="90"/>
      <c r="B22" s="91"/>
      <c r="C22" s="181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3"/>
      <c r="T22" s="184"/>
      <c r="U22" s="185"/>
      <c r="V22" s="185"/>
      <c r="W22" s="184"/>
      <c r="X22" s="185"/>
      <c r="Y22" s="185"/>
      <c r="Z22" s="186"/>
      <c r="AA22" s="186"/>
      <c r="AB22" s="186"/>
      <c r="AC22" s="186"/>
      <c r="AD22" s="159"/>
      <c r="AE22" s="160"/>
      <c r="AF22" s="160"/>
      <c r="AG22" s="160"/>
      <c r="AH22" s="160"/>
      <c r="AI22" s="161"/>
      <c r="AJ22" s="29"/>
    </row>
    <row r="23" spans="1:36" ht="12.75" customHeight="1" x14ac:dyDescent="0.2">
      <c r="A23" s="102"/>
      <c r="B23" s="103"/>
      <c r="C23" s="98" t="s">
        <v>16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9"/>
      <c r="T23" s="187" t="s">
        <v>3</v>
      </c>
      <c r="U23" s="188"/>
      <c r="V23" s="189"/>
      <c r="W23" s="187" t="s">
        <v>4</v>
      </c>
      <c r="X23" s="170"/>
      <c r="Y23" s="171"/>
      <c r="Z23" s="193" t="s">
        <v>107</v>
      </c>
      <c r="AA23" s="194"/>
      <c r="AB23" s="194"/>
      <c r="AC23" s="194"/>
      <c r="AD23" s="169" t="s">
        <v>98</v>
      </c>
      <c r="AE23" s="170"/>
      <c r="AF23" s="170"/>
      <c r="AG23" s="170"/>
      <c r="AH23" s="170"/>
      <c r="AI23" s="171"/>
      <c r="AJ23" s="17"/>
    </row>
    <row r="24" spans="1:36" ht="12.75" customHeight="1" x14ac:dyDescent="0.2">
      <c r="A24" s="104"/>
      <c r="B24" s="105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1"/>
      <c r="T24" s="190"/>
      <c r="U24" s="191"/>
      <c r="V24" s="192"/>
      <c r="W24" s="109"/>
      <c r="X24" s="110"/>
      <c r="Y24" s="111"/>
      <c r="Z24" s="195"/>
      <c r="AA24" s="195"/>
      <c r="AB24" s="195"/>
      <c r="AC24" s="195"/>
      <c r="AD24" s="109"/>
      <c r="AE24" s="110"/>
      <c r="AF24" s="110"/>
      <c r="AG24" s="110"/>
      <c r="AH24" s="110"/>
      <c r="AI24" s="111"/>
      <c r="AJ24" s="17"/>
    </row>
    <row r="25" spans="1:36" ht="12.75" customHeight="1" x14ac:dyDescent="0.2">
      <c r="A25" s="90"/>
      <c r="B25" s="91"/>
      <c r="C25" s="82" t="s">
        <v>103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4"/>
      <c r="T25" s="145"/>
      <c r="U25" s="146"/>
      <c r="V25" s="146"/>
      <c r="W25" s="145"/>
      <c r="X25" s="146"/>
      <c r="Y25" s="146"/>
      <c r="Z25" s="150"/>
      <c r="AA25" s="150"/>
      <c r="AB25" s="150"/>
      <c r="AC25" s="150"/>
      <c r="AD25" s="159"/>
      <c r="AE25" s="160"/>
      <c r="AF25" s="160"/>
      <c r="AG25" s="160"/>
      <c r="AH25" s="160"/>
      <c r="AI25" s="161"/>
      <c r="AJ25" s="29"/>
    </row>
    <row r="26" spans="1:36" x14ac:dyDescent="0.2">
      <c r="A26" s="90" t="s">
        <v>117</v>
      </c>
      <c r="B26" s="91"/>
      <c r="C26" s="78" t="s">
        <v>17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2"/>
      <c r="T26" s="155" t="s">
        <v>7</v>
      </c>
      <c r="U26" s="156"/>
      <c r="V26" s="156"/>
      <c r="W26" s="155" t="s">
        <v>7</v>
      </c>
      <c r="X26" s="156"/>
      <c r="Y26" s="156"/>
      <c r="Z26" s="150" t="s">
        <v>7</v>
      </c>
      <c r="AA26" s="150"/>
      <c r="AB26" s="150"/>
      <c r="AC26" s="150"/>
      <c r="AD26" s="159"/>
      <c r="AE26" s="160"/>
      <c r="AF26" s="160"/>
      <c r="AG26" s="160"/>
      <c r="AH26" s="160"/>
      <c r="AI26" s="161"/>
      <c r="AJ26" s="17"/>
    </row>
    <row r="27" spans="1:36" x14ac:dyDescent="0.2">
      <c r="A27" s="90" t="s">
        <v>117</v>
      </c>
      <c r="B27" s="91"/>
      <c r="C27" s="78" t="s">
        <v>18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  <c r="T27" s="149" t="s">
        <v>6</v>
      </c>
      <c r="U27" s="151"/>
      <c r="V27" s="151"/>
      <c r="W27" s="155" t="s">
        <v>7</v>
      </c>
      <c r="X27" s="156"/>
      <c r="Y27" s="156"/>
      <c r="Z27" s="150" t="s">
        <v>7</v>
      </c>
      <c r="AA27" s="150"/>
      <c r="AB27" s="150"/>
      <c r="AC27" s="150"/>
      <c r="AD27" s="163" t="s">
        <v>99</v>
      </c>
      <c r="AE27" s="164"/>
      <c r="AF27" s="164"/>
      <c r="AG27" s="164"/>
      <c r="AH27" s="164"/>
      <c r="AI27" s="165"/>
      <c r="AJ27" s="17"/>
    </row>
    <row r="28" spans="1:36" ht="13.5" customHeight="1" x14ac:dyDescent="0.2">
      <c r="A28" s="90"/>
      <c r="B28" s="91"/>
      <c r="C28" s="78" t="s">
        <v>19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2"/>
      <c r="T28" s="149" t="s">
        <v>6</v>
      </c>
      <c r="U28" s="151"/>
      <c r="V28" s="151"/>
      <c r="W28" s="155" t="s">
        <v>7</v>
      </c>
      <c r="X28" s="156"/>
      <c r="Y28" s="156"/>
      <c r="Z28" s="150" t="s">
        <v>7</v>
      </c>
      <c r="AA28" s="150"/>
      <c r="AB28" s="150"/>
      <c r="AC28" s="150"/>
      <c r="AD28" s="159"/>
      <c r="AE28" s="160"/>
      <c r="AF28" s="160"/>
      <c r="AG28" s="160"/>
      <c r="AH28" s="160"/>
      <c r="AI28" s="161"/>
      <c r="AJ28" s="17"/>
    </row>
    <row r="29" spans="1:36" x14ac:dyDescent="0.2">
      <c r="A29" s="90"/>
      <c r="B29" s="91"/>
      <c r="C29" s="78" t="s">
        <v>20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2"/>
      <c r="T29" s="149" t="s">
        <v>6</v>
      </c>
      <c r="U29" s="151"/>
      <c r="V29" s="151"/>
      <c r="W29" s="155" t="s">
        <v>7</v>
      </c>
      <c r="X29" s="156"/>
      <c r="Y29" s="156"/>
      <c r="Z29" s="150" t="s">
        <v>7</v>
      </c>
      <c r="AA29" s="150"/>
      <c r="AB29" s="150"/>
      <c r="AC29" s="150"/>
      <c r="AD29" s="159"/>
      <c r="AE29" s="160"/>
      <c r="AF29" s="160"/>
      <c r="AG29" s="160"/>
      <c r="AH29" s="160"/>
      <c r="AI29" s="161"/>
      <c r="AJ29" s="17"/>
    </row>
    <row r="30" spans="1:36" x14ac:dyDescent="0.2">
      <c r="A30" s="90" t="s">
        <v>117</v>
      </c>
      <c r="B30" s="91"/>
      <c r="C30" s="78" t="s">
        <v>21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2"/>
      <c r="T30" s="149" t="s">
        <v>6</v>
      </c>
      <c r="U30" s="151"/>
      <c r="V30" s="151"/>
      <c r="W30" s="149" t="s">
        <v>5</v>
      </c>
      <c r="X30" s="151"/>
      <c r="Y30" s="151"/>
      <c r="Z30" s="150" t="s">
        <v>7</v>
      </c>
      <c r="AA30" s="150"/>
      <c r="AB30" s="150"/>
      <c r="AC30" s="150"/>
      <c r="AD30" s="159"/>
      <c r="AE30" s="160"/>
      <c r="AF30" s="160"/>
      <c r="AG30" s="160"/>
      <c r="AH30" s="160"/>
      <c r="AI30" s="161"/>
      <c r="AJ30" s="17"/>
    </row>
    <row r="31" spans="1:36" ht="12.75" customHeight="1" x14ac:dyDescent="0.2">
      <c r="A31" s="90"/>
      <c r="B31" s="91"/>
      <c r="C31" s="78" t="s">
        <v>22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2"/>
      <c r="T31" s="155" t="s">
        <v>7</v>
      </c>
      <c r="U31" s="156"/>
      <c r="V31" s="156"/>
      <c r="W31" s="155" t="s">
        <v>7</v>
      </c>
      <c r="X31" s="156"/>
      <c r="Y31" s="156"/>
      <c r="Z31" s="150" t="s">
        <v>7</v>
      </c>
      <c r="AA31" s="150"/>
      <c r="AB31" s="150"/>
      <c r="AC31" s="150"/>
      <c r="AD31" s="159"/>
      <c r="AE31" s="160"/>
      <c r="AF31" s="160"/>
      <c r="AG31" s="160"/>
      <c r="AH31" s="160"/>
      <c r="AI31" s="161"/>
      <c r="AJ31" s="17"/>
    </row>
    <row r="32" spans="1:36" x14ac:dyDescent="0.2">
      <c r="A32" s="90" t="s">
        <v>117</v>
      </c>
      <c r="B32" s="91"/>
      <c r="C32" s="78" t="s">
        <v>23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2"/>
      <c r="T32" s="149" t="s">
        <v>6</v>
      </c>
      <c r="U32" s="151"/>
      <c r="V32" s="151"/>
      <c r="W32" s="149" t="s">
        <v>6</v>
      </c>
      <c r="X32" s="151"/>
      <c r="Y32" s="151"/>
      <c r="Z32" s="150" t="s">
        <v>7</v>
      </c>
      <c r="AA32" s="150"/>
      <c r="AB32" s="150"/>
      <c r="AC32" s="150"/>
      <c r="AD32" s="159"/>
      <c r="AE32" s="160"/>
      <c r="AF32" s="160"/>
      <c r="AG32" s="160"/>
      <c r="AH32" s="160"/>
      <c r="AI32" s="161"/>
      <c r="AJ32" s="17"/>
    </row>
    <row r="33" spans="1:36" x14ac:dyDescent="0.2">
      <c r="A33" s="90" t="s">
        <v>117</v>
      </c>
      <c r="B33" s="91"/>
      <c r="C33" s="78" t="s">
        <v>24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2"/>
      <c r="T33" s="155" t="s">
        <v>7</v>
      </c>
      <c r="U33" s="156"/>
      <c r="V33" s="156"/>
      <c r="W33" s="155" t="s">
        <v>7</v>
      </c>
      <c r="X33" s="156"/>
      <c r="Y33" s="156"/>
      <c r="Z33" s="150" t="s">
        <v>7</v>
      </c>
      <c r="AA33" s="150"/>
      <c r="AB33" s="150"/>
      <c r="AC33" s="150"/>
      <c r="AD33" s="159"/>
      <c r="AE33" s="160"/>
      <c r="AF33" s="160"/>
      <c r="AG33" s="160"/>
      <c r="AH33" s="160"/>
      <c r="AI33" s="161"/>
      <c r="AJ33" s="17"/>
    </row>
    <row r="34" spans="1:36" ht="12.75" customHeight="1" x14ac:dyDescent="0.2">
      <c r="A34" s="90" t="s">
        <v>117</v>
      </c>
      <c r="B34" s="91"/>
      <c r="C34" s="78" t="s">
        <v>25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2"/>
      <c r="T34" s="149" t="s">
        <v>6</v>
      </c>
      <c r="U34" s="151"/>
      <c r="V34" s="151"/>
      <c r="W34" s="149" t="s">
        <v>6</v>
      </c>
      <c r="X34" s="151"/>
      <c r="Y34" s="151"/>
      <c r="Z34" s="150" t="s">
        <v>7</v>
      </c>
      <c r="AA34" s="150"/>
      <c r="AB34" s="150"/>
      <c r="AC34" s="150"/>
      <c r="AD34" s="159"/>
      <c r="AE34" s="160"/>
      <c r="AF34" s="160"/>
      <c r="AG34" s="160"/>
      <c r="AH34" s="160"/>
      <c r="AI34" s="161"/>
      <c r="AJ34" s="17"/>
    </row>
    <row r="35" spans="1:36" x14ac:dyDescent="0.2">
      <c r="A35" s="90"/>
      <c r="B35" s="91"/>
      <c r="C35" s="7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70"/>
      <c r="T35" s="157"/>
      <c r="U35" s="158"/>
      <c r="V35" s="158"/>
      <c r="W35" s="157"/>
      <c r="X35" s="158"/>
      <c r="Y35" s="158"/>
      <c r="Z35" s="162"/>
      <c r="AA35" s="162"/>
      <c r="AB35" s="162"/>
      <c r="AC35" s="162"/>
      <c r="AD35" s="159"/>
      <c r="AE35" s="160"/>
      <c r="AF35" s="160"/>
      <c r="AG35" s="160"/>
      <c r="AH35" s="160"/>
      <c r="AI35" s="161"/>
      <c r="AJ35" s="17"/>
    </row>
    <row r="36" spans="1:36" x14ac:dyDescent="0.2">
      <c r="A36" s="90"/>
      <c r="B36" s="91"/>
      <c r="C36" s="7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70"/>
      <c r="T36" s="157"/>
      <c r="U36" s="158"/>
      <c r="V36" s="158"/>
      <c r="W36" s="157"/>
      <c r="X36" s="158"/>
      <c r="Y36" s="158"/>
      <c r="Z36" s="162"/>
      <c r="AA36" s="162"/>
      <c r="AB36" s="162"/>
      <c r="AC36" s="162"/>
      <c r="AD36" s="159"/>
      <c r="AE36" s="160"/>
      <c r="AF36" s="160"/>
      <c r="AG36" s="160"/>
      <c r="AH36" s="160"/>
      <c r="AI36" s="161"/>
      <c r="AJ36" s="17"/>
    </row>
    <row r="37" spans="1:36" x14ac:dyDescent="0.2">
      <c r="A37" s="90"/>
      <c r="B37" s="91"/>
      <c r="C37" s="83" t="s">
        <v>26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5"/>
      <c r="T37" s="155"/>
      <c r="U37" s="156"/>
      <c r="V37" s="156"/>
      <c r="W37" s="155"/>
      <c r="X37" s="156"/>
      <c r="Y37" s="156"/>
      <c r="Z37" s="150"/>
      <c r="AA37" s="150"/>
      <c r="AB37" s="150"/>
      <c r="AC37" s="150"/>
      <c r="AD37" s="159"/>
      <c r="AE37" s="160"/>
      <c r="AF37" s="160"/>
      <c r="AG37" s="160"/>
      <c r="AH37" s="160"/>
      <c r="AI37" s="161"/>
      <c r="AJ37" s="17"/>
    </row>
    <row r="38" spans="1:36" x14ac:dyDescent="0.2">
      <c r="A38" s="90" t="s">
        <v>117</v>
      </c>
      <c r="B38" s="91"/>
      <c r="C38" s="78" t="s">
        <v>17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2"/>
      <c r="T38" s="155" t="s">
        <v>7</v>
      </c>
      <c r="U38" s="156"/>
      <c r="V38" s="156"/>
      <c r="W38" s="149" t="s">
        <v>6</v>
      </c>
      <c r="X38" s="151"/>
      <c r="Y38" s="151"/>
      <c r="Z38" s="150" t="s">
        <v>7</v>
      </c>
      <c r="AA38" s="150"/>
      <c r="AB38" s="150"/>
      <c r="AC38" s="150"/>
      <c r="AD38" s="159"/>
      <c r="AE38" s="160"/>
      <c r="AF38" s="160"/>
      <c r="AG38" s="160"/>
      <c r="AH38" s="160"/>
      <c r="AI38" s="161"/>
      <c r="AJ38" s="17"/>
    </row>
    <row r="39" spans="1:36" x14ac:dyDescent="0.2">
      <c r="A39" s="90" t="s">
        <v>117</v>
      </c>
      <c r="B39" s="91"/>
      <c r="C39" s="78" t="s">
        <v>18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2"/>
      <c r="T39" s="155" t="s">
        <v>7</v>
      </c>
      <c r="U39" s="156"/>
      <c r="V39" s="156"/>
      <c r="W39" s="155" t="s">
        <v>7</v>
      </c>
      <c r="X39" s="156"/>
      <c r="Y39" s="156"/>
      <c r="Z39" s="150" t="s">
        <v>7</v>
      </c>
      <c r="AA39" s="150"/>
      <c r="AB39" s="150"/>
      <c r="AC39" s="150"/>
      <c r="AD39" s="163" t="s">
        <v>99</v>
      </c>
      <c r="AE39" s="164"/>
      <c r="AF39" s="164"/>
      <c r="AG39" s="164"/>
      <c r="AH39" s="164"/>
      <c r="AI39" s="165"/>
      <c r="AJ39" s="17"/>
    </row>
    <row r="40" spans="1:36" x14ac:dyDescent="0.2">
      <c r="A40" s="90"/>
      <c r="B40" s="91"/>
      <c r="C40" s="78" t="s">
        <v>19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  <c r="T40" s="155" t="s">
        <v>9</v>
      </c>
      <c r="U40" s="156"/>
      <c r="V40" s="156"/>
      <c r="W40" s="155" t="s">
        <v>7</v>
      </c>
      <c r="X40" s="156"/>
      <c r="Y40" s="156"/>
      <c r="Z40" s="150" t="s">
        <v>9</v>
      </c>
      <c r="AA40" s="150"/>
      <c r="AB40" s="150"/>
      <c r="AC40" s="150"/>
      <c r="AD40" s="159"/>
      <c r="AE40" s="160"/>
      <c r="AF40" s="160"/>
      <c r="AG40" s="160"/>
      <c r="AH40" s="160"/>
      <c r="AI40" s="161"/>
      <c r="AJ40" s="17"/>
    </row>
    <row r="41" spans="1:36" x14ac:dyDescent="0.2">
      <c r="A41" s="90"/>
      <c r="B41" s="91"/>
      <c r="C41" s="78" t="s">
        <v>20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2"/>
      <c r="T41" s="155" t="s">
        <v>7</v>
      </c>
      <c r="U41" s="156"/>
      <c r="V41" s="156"/>
      <c r="W41" s="155" t="s">
        <v>7</v>
      </c>
      <c r="X41" s="156"/>
      <c r="Y41" s="156"/>
      <c r="Z41" s="150" t="s">
        <v>7</v>
      </c>
      <c r="AA41" s="150"/>
      <c r="AB41" s="150"/>
      <c r="AC41" s="150"/>
      <c r="AD41" s="159"/>
      <c r="AE41" s="160"/>
      <c r="AF41" s="160"/>
      <c r="AG41" s="160"/>
      <c r="AH41" s="160"/>
      <c r="AI41" s="161"/>
      <c r="AJ41" s="17"/>
    </row>
    <row r="42" spans="1:36" x14ac:dyDescent="0.2">
      <c r="A42" s="90" t="s">
        <v>117</v>
      </c>
      <c r="B42" s="91"/>
      <c r="C42" s="78" t="s">
        <v>21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2"/>
      <c r="T42" s="155" t="s">
        <v>9</v>
      </c>
      <c r="U42" s="156"/>
      <c r="V42" s="156"/>
      <c r="W42" s="155" t="s">
        <v>5</v>
      </c>
      <c r="X42" s="156"/>
      <c r="Y42" s="156"/>
      <c r="Z42" s="150" t="s">
        <v>7</v>
      </c>
      <c r="AA42" s="150"/>
      <c r="AB42" s="150"/>
      <c r="AC42" s="150"/>
      <c r="AD42" s="159"/>
      <c r="AE42" s="160"/>
      <c r="AF42" s="160"/>
      <c r="AG42" s="160"/>
      <c r="AH42" s="160"/>
      <c r="AI42" s="161"/>
      <c r="AJ42" s="17"/>
    </row>
    <row r="43" spans="1:36" x14ac:dyDescent="0.2">
      <c r="A43" s="90"/>
      <c r="B43" s="91"/>
      <c r="C43" s="78" t="s">
        <v>22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2"/>
      <c r="T43" s="155" t="s">
        <v>7</v>
      </c>
      <c r="U43" s="156"/>
      <c r="V43" s="156"/>
      <c r="W43" s="155" t="s">
        <v>7</v>
      </c>
      <c r="X43" s="156"/>
      <c r="Y43" s="156"/>
      <c r="Z43" s="150" t="s">
        <v>7</v>
      </c>
      <c r="AA43" s="150"/>
      <c r="AB43" s="150"/>
      <c r="AC43" s="150"/>
      <c r="AD43" s="159"/>
      <c r="AE43" s="160"/>
      <c r="AF43" s="160"/>
      <c r="AG43" s="160"/>
      <c r="AH43" s="160"/>
      <c r="AI43" s="161"/>
      <c r="AJ43" s="17"/>
    </row>
    <row r="44" spans="1:36" x14ac:dyDescent="0.2">
      <c r="A44" s="90" t="s">
        <v>117</v>
      </c>
      <c r="B44" s="91"/>
      <c r="C44" s="78" t="s">
        <v>23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2"/>
      <c r="T44" s="149" t="s">
        <v>6</v>
      </c>
      <c r="U44" s="148"/>
      <c r="V44" s="148"/>
      <c r="W44" s="149" t="s">
        <v>6</v>
      </c>
      <c r="X44" s="148"/>
      <c r="Y44" s="148"/>
      <c r="Z44" s="150" t="s">
        <v>7</v>
      </c>
      <c r="AA44" s="150"/>
      <c r="AB44" s="150"/>
      <c r="AC44" s="150"/>
      <c r="AD44" s="163" t="s">
        <v>100</v>
      </c>
      <c r="AE44" s="164"/>
      <c r="AF44" s="164"/>
      <c r="AG44" s="164"/>
      <c r="AH44" s="164"/>
      <c r="AI44" s="165"/>
      <c r="AJ44" s="17"/>
    </row>
    <row r="45" spans="1:36" x14ac:dyDescent="0.2">
      <c r="A45" s="90" t="s">
        <v>117</v>
      </c>
      <c r="B45" s="91"/>
      <c r="C45" s="78" t="s">
        <v>24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2"/>
      <c r="T45" s="155" t="s">
        <v>7</v>
      </c>
      <c r="U45" s="156"/>
      <c r="V45" s="156"/>
      <c r="W45" s="149" t="s">
        <v>6</v>
      </c>
      <c r="X45" s="148"/>
      <c r="Y45" s="148"/>
      <c r="Z45" s="150" t="s">
        <v>7</v>
      </c>
      <c r="AA45" s="150"/>
      <c r="AB45" s="150"/>
      <c r="AC45" s="150"/>
      <c r="AD45" s="159"/>
      <c r="AE45" s="160"/>
      <c r="AF45" s="160"/>
      <c r="AG45" s="160"/>
      <c r="AH45" s="160"/>
      <c r="AI45" s="161"/>
      <c r="AJ45" s="17"/>
    </row>
    <row r="46" spans="1:36" x14ac:dyDescent="0.2">
      <c r="A46" s="90" t="s">
        <v>117</v>
      </c>
      <c r="B46" s="91"/>
      <c r="C46" s="78" t="s">
        <v>25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2"/>
      <c r="T46" s="149" t="s">
        <v>6</v>
      </c>
      <c r="U46" s="148"/>
      <c r="V46" s="148"/>
      <c r="W46" s="149" t="s">
        <v>6</v>
      </c>
      <c r="X46" s="148"/>
      <c r="Y46" s="148"/>
      <c r="Z46" s="150" t="s">
        <v>7</v>
      </c>
      <c r="AA46" s="150"/>
      <c r="AB46" s="150"/>
      <c r="AC46" s="150"/>
      <c r="AD46" s="159"/>
      <c r="AE46" s="160"/>
      <c r="AF46" s="160"/>
      <c r="AG46" s="160"/>
      <c r="AH46" s="160"/>
      <c r="AI46" s="161"/>
      <c r="AJ46" s="17"/>
    </row>
    <row r="47" spans="1:36" x14ac:dyDescent="0.2">
      <c r="A47" s="90"/>
      <c r="B47" s="91"/>
      <c r="C47" s="7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70"/>
      <c r="T47" s="157"/>
      <c r="U47" s="158"/>
      <c r="V47" s="158"/>
      <c r="W47" s="157"/>
      <c r="X47" s="158"/>
      <c r="Y47" s="158"/>
      <c r="Z47" s="162"/>
      <c r="AA47" s="162"/>
      <c r="AB47" s="162"/>
      <c r="AC47" s="162"/>
      <c r="AD47" s="159"/>
      <c r="AE47" s="160"/>
      <c r="AF47" s="160"/>
      <c r="AG47" s="160"/>
      <c r="AH47" s="160"/>
      <c r="AI47" s="161"/>
      <c r="AJ47" s="17"/>
    </row>
    <row r="48" spans="1:36" x14ac:dyDescent="0.2">
      <c r="A48" s="90"/>
      <c r="B48" s="91"/>
      <c r="C48" s="81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8"/>
      <c r="T48" s="196"/>
      <c r="U48" s="197"/>
      <c r="V48" s="197"/>
      <c r="W48" s="196"/>
      <c r="X48" s="197"/>
      <c r="Y48" s="197"/>
      <c r="Z48" s="198"/>
      <c r="AA48" s="198"/>
      <c r="AB48" s="198"/>
      <c r="AC48" s="198"/>
      <c r="AD48" s="159"/>
      <c r="AE48" s="160"/>
      <c r="AF48" s="160"/>
      <c r="AG48" s="160"/>
      <c r="AH48" s="160"/>
      <c r="AI48" s="161"/>
      <c r="AJ48" s="17"/>
    </row>
    <row r="49" spans="1:36" ht="12.75" customHeight="1" x14ac:dyDescent="0.2">
      <c r="A49" s="102"/>
      <c r="B49" s="103"/>
      <c r="C49" s="118" t="s">
        <v>27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9"/>
      <c r="T49" s="187" t="s">
        <v>3</v>
      </c>
      <c r="U49" s="188"/>
      <c r="V49" s="189"/>
      <c r="W49" s="187" t="s">
        <v>4</v>
      </c>
      <c r="X49" s="170"/>
      <c r="Y49" s="171"/>
      <c r="Z49" s="193" t="s">
        <v>107</v>
      </c>
      <c r="AA49" s="194"/>
      <c r="AB49" s="194"/>
      <c r="AC49" s="194"/>
      <c r="AD49" s="169" t="s">
        <v>98</v>
      </c>
      <c r="AE49" s="170"/>
      <c r="AF49" s="170"/>
      <c r="AG49" s="170"/>
      <c r="AH49" s="170"/>
      <c r="AI49" s="171"/>
      <c r="AJ49" s="29"/>
    </row>
    <row r="50" spans="1:36" ht="12.75" customHeight="1" x14ac:dyDescent="0.2">
      <c r="A50" s="104"/>
      <c r="B50" s="105"/>
      <c r="C50" s="119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1"/>
      <c r="T50" s="199"/>
      <c r="U50" s="200"/>
      <c r="V50" s="201"/>
      <c r="W50" s="112"/>
      <c r="X50" s="113"/>
      <c r="Y50" s="114"/>
      <c r="Z50" s="195"/>
      <c r="AA50" s="195"/>
      <c r="AB50" s="195"/>
      <c r="AC50" s="195"/>
      <c r="AD50" s="109"/>
      <c r="AE50" s="110"/>
      <c r="AF50" s="110"/>
      <c r="AG50" s="110"/>
      <c r="AH50" s="110"/>
      <c r="AI50" s="111"/>
      <c r="AJ50" s="29"/>
    </row>
    <row r="51" spans="1:36" x14ac:dyDescent="0.2">
      <c r="A51" s="90"/>
      <c r="B51" s="91"/>
      <c r="C51" s="86" t="s">
        <v>29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7"/>
      <c r="T51" s="149" t="s">
        <v>6</v>
      </c>
      <c r="U51" s="151"/>
      <c r="V51" s="151"/>
      <c r="W51" s="149" t="s">
        <v>5</v>
      </c>
      <c r="X51" s="151"/>
      <c r="Y51" s="151"/>
      <c r="Z51" s="202" t="s">
        <v>6</v>
      </c>
      <c r="AA51" s="202"/>
      <c r="AB51" s="202"/>
      <c r="AC51" s="202"/>
      <c r="AD51" s="172"/>
      <c r="AE51" s="173"/>
      <c r="AF51" s="173"/>
      <c r="AG51" s="173"/>
      <c r="AH51" s="173"/>
      <c r="AI51" s="174"/>
      <c r="AJ51" s="29"/>
    </row>
    <row r="52" spans="1:36" x14ac:dyDescent="0.2">
      <c r="A52" s="90" t="s">
        <v>117</v>
      </c>
      <c r="B52" s="91"/>
      <c r="C52" s="78" t="s">
        <v>30</v>
      </c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2"/>
      <c r="T52" s="149" t="s">
        <v>6</v>
      </c>
      <c r="U52" s="151"/>
      <c r="V52" s="151"/>
      <c r="W52" s="149" t="s">
        <v>5</v>
      </c>
      <c r="X52" s="151"/>
      <c r="Y52" s="151"/>
      <c r="Z52" s="202" t="s">
        <v>6</v>
      </c>
      <c r="AA52" s="202"/>
      <c r="AB52" s="202"/>
      <c r="AC52" s="202"/>
      <c r="AD52" s="172"/>
      <c r="AE52" s="173"/>
      <c r="AF52" s="173"/>
      <c r="AG52" s="173"/>
      <c r="AH52" s="173"/>
      <c r="AI52" s="174"/>
      <c r="AJ52" s="29"/>
    </row>
    <row r="53" spans="1:36" x14ac:dyDescent="0.2">
      <c r="A53" s="90"/>
      <c r="B53" s="91"/>
      <c r="C53" s="78" t="s">
        <v>28</v>
      </c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2"/>
      <c r="T53" s="149" t="s">
        <v>6</v>
      </c>
      <c r="U53" s="151"/>
      <c r="V53" s="151"/>
      <c r="W53" s="149" t="s">
        <v>5</v>
      </c>
      <c r="X53" s="151"/>
      <c r="Y53" s="151"/>
      <c r="Z53" s="202" t="s">
        <v>6</v>
      </c>
      <c r="AA53" s="202"/>
      <c r="AB53" s="202"/>
      <c r="AC53" s="202"/>
      <c r="AD53" s="172"/>
      <c r="AE53" s="173"/>
      <c r="AF53" s="173"/>
      <c r="AG53" s="173"/>
      <c r="AH53" s="173"/>
      <c r="AI53" s="174"/>
      <c r="AJ53" s="29"/>
    </row>
    <row r="54" spans="1:36" x14ac:dyDescent="0.2">
      <c r="A54" s="90"/>
      <c r="B54" s="91"/>
      <c r="C54" s="7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70"/>
      <c r="T54" s="157"/>
      <c r="U54" s="158"/>
      <c r="V54" s="158"/>
      <c r="W54" s="157"/>
      <c r="X54" s="158"/>
      <c r="Y54" s="158"/>
      <c r="Z54" s="162"/>
      <c r="AA54" s="162"/>
      <c r="AB54" s="162"/>
      <c r="AC54" s="162"/>
      <c r="AD54" s="172"/>
      <c r="AE54" s="173"/>
      <c r="AF54" s="173"/>
      <c r="AG54" s="173"/>
      <c r="AH54" s="173"/>
      <c r="AI54" s="174"/>
      <c r="AJ54" s="29"/>
    </row>
    <row r="55" spans="1:36" x14ac:dyDescent="0.2">
      <c r="A55" s="90"/>
      <c r="B55" s="91"/>
      <c r="C55" s="81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8"/>
      <c r="T55" s="196"/>
      <c r="U55" s="197"/>
      <c r="V55" s="197"/>
      <c r="W55" s="196"/>
      <c r="X55" s="197"/>
      <c r="Y55" s="197"/>
      <c r="Z55" s="198"/>
      <c r="AA55" s="198"/>
      <c r="AB55" s="198"/>
      <c r="AC55" s="198"/>
      <c r="AD55" s="159"/>
      <c r="AE55" s="160"/>
      <c r="AF55" s="160"/>
      <c r="AG55" s="160"/>
      <c r="AH55" s="160"/>
      <c r="AI55" s="161"/>
      <c r="AJ55" s="29"/>
    </row>
    <row r="56" spans="1:36" x14ac:dyDescent="0.2">
      <c r="A56" s="11"/>
      <c r="B56" s="61" t="s">
        <v>108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3"/>
      <c r="U56" s="64"/>
      <c r="V56" s="64"/>
      <c r="W56" s="63"/>
      <c r="X56" s="64"/>
      <c r="Y56" s="64"/>
      <c r="Z56" s="65"/>
      <c r="AA56" s="65"/>
      <c r="AB56" s="65"/>
      <c r="AC56" s="65"/>
      <c r="AD56" s="66"/>
      <c r="AE56" s="66"/>
      <c r="AF56" s="66"/>
      <c r="AG56" s="66"/>
      <c r="AH56" s="66"/>
      <c r="AI56" s="66"/>
      <c r="AJ56" s="29"/>
    </row>
    <row r="57" spans="1:36" x14ac:dyDescent="0.2">
      <c r="A57" s="11"/>
      <c r="B57" s="57" t="s">
        <v>105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22"/>
      <c r="AH57" s="22"/>
      <c r="AI57" s="22"/>
      <c r="AJ57" s="29"/>
    </row>
    <row r="58" spans="1:36" x14ac:dyDescent="0.2">
      <c r="A58" s="80"/>
      <c r="B58" s="87" t="s">
        <v>106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8"/>
      <c r="AH58" s="88"/>
      <c r="AI58" s="88"/>
      <c r="AJ58" s="89"/>
    </row>
    <row r="59" spans="1:36" ht="12.75" customHeight="1" thickBot="1" x14ac:dyDescent="0.25">
      <c r="A59" s="3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31"/>
      <c r="AH59" s="31"/>
      <c r="AI59" s="31"/>
      <c r="AJ59" s="33"/>
    </row>
    <row r="60" spans="1:36" customFormat="1" x14ac:dyDescent="0.2"/>
    <row r="61" spans="1:36" customFormat="1" x14ac:dyDescent="0.2"/>
    <row r="62" spans="1:36" customFormat="1" x14ac:dyDescent="0.2"/>
    <row r="63" spans="1:36" customFormat="1" x14ac:dyDescent="0.2"/>
    <row r="64" spans="1:36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ht="18.75" customHeigh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</sheetData>
  <sheetProtection formatCells="0" formatColumns="0" formatRows="0"/>
  <mergeCells count="251">
    <mergeCell ref="AD54:AI54"/>
    <mergeCell ref="T55:V55"/>
    <mergeCell ref="Z55:AC55"/>
    <mergeCell ref="AD55:AI55"/>
    <mergeCell ref="W55:Y55"/>
    <mergeCell ref="T54:V54"/>
    <mergeCell ref="Z54:AC54"/>
    <mergeCell ref="W54:Y54"/>
    <mergeCell ref="AD52:AI52"/>
    <mergeCell ref="AD49:AI50"/>
    <mergeCell ref="AD51:AI51"/>
    <mergeCell ref="T51:V51"/>
    <mergeCell ref="C49:S50"/>
    <mergeCell ref="A49:B50"/>
    <mergeCell ref="A52:B52"/>
    <mergeCell ref="AD53:AI53"/>
    <mergeCell ref="T52:V52"/>
    <mergeCell ref="W52:Y52"/>
    <mergeCell ref="Z52:AC52"/>
    <mergeCell ref="T53:V53"/>
    <mergeCell ref="W53:Y53"/>
    <mergeCell ref="Z53:AC53"/>
    <mergeCell ref="T48:V48"/>
    <mergeCell ref="W48:Y48"/>
    <mergeCell ref="Z48:AC48"/>
    <mergeCell ref="AD48:AI48"/>
    <mergeCell ref="T49:V50"/>
    <mergeCell ref="W49:Y50"/>
    <mergeCell ref="Z49:AC50"/>
    <mergeCell ref="W51:Y51"/>
    <mergeCell ref="Z51:AC51"/>
    <mergeCell ref="T42:V42"/>
    <mergeCell ref="W42:Y42"/>
    <mergeCell ref="Z42:AC42"/>
    <mergeCell ref="AD42:AI42"/>
    <mergeCell ref="AD36:AI36"/>
    <mergeCell ref="AD37:AI37"/>
    <mergeCell ref="T36:V36"/>
    <mergeCell ref="W36:Y36"/>
    <mergeCell ref="Z36:AC36"/>
    <mergeCell ref="T37:V37"/>
    <mergeCell ref="AD35:AI35"/>
    <mergeCell ref="A31:B31"/>
    <mergeCell ref="AD32:AI32"/>
    <mergeCell ref="AD33:AI33"/>
    <mergeCell ref="T31:V31"/>
    <mergeCell ref="W31:Y31"/>
    <mergeCell ref="Z31:AC31"/>
    <mergeCell ref="T32:V32"/>
    <mergeCell ref="W37:Y37"/>
    <mergeCell ref="Z37:AC37"/>
    <mergeCell ref="T34:V34"/>
    <mergeCell ref="W34:Y34"/>
    <mergeCell ref="Z34:AC34"/>
    <mergeCell ref="T35:V35"/>
    <mergeCell ref="W35:Y35"/>
    <mergeCell ref="Z35:AC35"/>
    <mergeCell ref="T33:V33"/>
    <mergeCell ref="AD30:AI30"/>
    <mergeCell ref="AD31:AI31"/>
    <mergeCell ref="T30:V30"/>
    <mergeCell ref="W30:Y30"/>
    <mergeCell ref="Z30:AC30"/>
    <mergeCell ref="W33:Y33"/>
    <mergeCell ref="Z33:AC33"/>
    <mergeCell ref="AD34:AI34"/>
    <mergeCell ref="AD29:AI29"/>
    <mergeCell ref="T28:V28"/>
    <mergeCell ref="W28:Y28"/>
    <mergeCell ref="Z28:AC28"/>
    <mergeCell ref="T29:V29"/>
    <mergeCell ref="W29:Y29"/>
    <mergeCell ref="Z29:AC29"/>
    <mergeCell ref="T27:V27"/>
    <mergeCell ref="W32:Y32"/>
    <mergeCell ref="Z32:AC32"/>
    <mergeCell ref="T26:V26"/>
    <mergeCell ref="W26:Y26"/>
    <mergeCell ref="Z26:AC26"/>
    <mergeCell ref="W27:Y27"/>
    <mergeCell ref="Z27:AC27"/>
    <mergeCell ref="A22:B22"/>
    <mergeCell ref="C22:S22"/>
    <mergeCell ref="A25:B25"/>
    <mergeCell ref="A26:B26"/>
    <mergeCell ref="A27:B27"/>
    <mergeCell ref="AD39:AI39"/>
    <mergeCell ref="AD40:AI40"/>
    <mergeCell ref="AD41:AI41"/>
    <mergeCell ref="AD43:AI43"/>
    <mergeCell ref="AD44:AI44"/>
    <mergeCell ref="AD46:AI46"/>
    <mergeCell ref="AD12:AI12"/>
    <mergeCell ref="AD13:AI13"/>
    <mergeCell ref="AD9:AI11"/>
    <mergeCell ref="AD38:AI38"/>
    <mergeCell ref="AD14:AI14"/>
    <mergeCell ref="AD15:AI15"/>
    <mergeCell ref="AD16:AI16"/>
    <mergeCell ref="AD17:AI17"/>
    <mergeCell ref="AD18:AI18"/>
    <mergeCell ref="AD19:AI19"/>
    <mergeCell ref="AD22:AI22"/>
    <mergeCell ref="AD20:AI20"/>
    <mergeCell ref="AD21:AI21"/>
    <mergeCell ref="AD25:AI25"/>
    <mergeCell ref="AD26:AI26"/>
    <mergeCell ref="AD23:AI24"/>
    <mergeCell ref="AD27:AI27"/>
    <mergeCell ref="AD28:AI28"/>
    <mergeCell ref="T46:V46"/>
    <mergeCell ref="T47:V47"/>
    <mergeCell ref="T45:V45"/>
    <mergeCell ref="W45:Y45"/>
    <mergeCell ref="W44:Y44"/>
    <mergeCell ref="Z44:AC44"/>
    <mergeCell ref="AD47:AI47"/>
    <mergeCell ref="W46:Y46"/>
    <mergeCell ref="Z46:AC46"/>
    <mergeCell ref="W47:Y47"/>
    <mergeCell ref="Z45:AC45"/>
    <mergeCell ref="AD45:AI45"/>
    <mergeCell ref="Z47:AC47"/>
    <mergeCell ref="W39:Y39"/>
    <mergeCell ref="Z39:AC39"/>
    <mergeCell ref="T38:V38"/>
    <mergeCell ref="T39:V39"/>
    <mergeCell ref="Z15:AC15"/>
    <mergeCell ref="C14:S14"/>
    <mergeCell ref="T43:V43"/>
    <mergeCell ref="T44:V44"/>
    <mergeCell ref="Z40:AC40"/>
    <mergeCell ref="W41:Y41"/>
    <mergeCell ref="Z41:AC41"/>
    <mergeCell ref="W43:Y43"/>
    <mergeCell ref="Z43:AC43"/>
    <mergeCell ref="T40:V40"/>
    <mergeCell ref="T41:V41"/>
    <mergeCell ref="W40:Y40"/>
    <mergeCell ref="Z17:AC17"/>
    <mergeCell ref="C16:S16"/>
    <mergeCell ref="C17:S17"/>
    <mergeCell ref="T18:V18"/>
    <mergeCell ref="W18:Y18"/>
    <mergeCell ref="Z18:AC18"/>
    <mergeCell ref="W21:Y21"/>
    <mergeCell ref="Z21:AC21"/>
    <mergeCell ref="W38:Y38"/>
    <mergeCell ref="Z38:AC38"/>
    <mergeCell ref="A16:B16"/>
    <mergeCell ref="A17:B17"/>
    <mergeCell ref="A18:B18"/>
    <mergeCell ref="A19:B19"/>
    <mergeCell ref="Z16:AC16"/>
    <mergeCell ref="C18:S18"/>
    <mergeCell ref="C19:S19"/>
    <mergeCell ref="C20:S20"/>
    <mergeCell ref="T19:V19"/>
    <mergeCell ref="W19:Y19"/>
    <mergeCell ref="Z19:AC19"/>
    <mergeCell ref="A21:B21"/>
    <mergeCell ref="C21:S21"/>
    <mergeCell ref="A20:B20"/>
    <mergeCell ref="T22:V22"/>
    <mergeCell ref="W22:Y22"/>
    <mergeCell ref="Z22:AC22"/>
    <mergeCell ref="T20:V20"/>
    <mergeCell ref="W20:Y20"/>
    <mergeCell ref="Z20:AC20"/>
    <mergeCell ref="T21:V21"/>
    <mergeCell ref="T23:V24"/>
    <mergeCell ref="AF2:AI2"/>
    <mergeCell ref="S3:X3"/>
    <mergeCell ref="I3:R4"/>
    <mergeCell ref="T25:V25"/>
    <mergeCell ref="W25:Y25"/>
    <mergeCell ref="T14:V14"/>
    <mergeCell ref="W14:Y14"/>
    <mergeCell ref="T16:V16"/>
    <mergeCell ref="W16:Y16"/>
    <mergeCell ref="W15:Y15"/>
    <mergeCell ref="T17:V17"/>
    <mergeCell ref="W17:Y17"/>
    <mergeCell ref="Z14:AC14"/>
    <mergeCell ref="T15:V15"/>
    <mergeCell ref="Z12:AC12"/>
    <mergeCell ref="T13:V13"/>
    <mergeCell ref="W13:Y13"/>
    <mergeCell ref="Z13:AC13"/>
    <mergeCell ref="T12:V12"/>
    <mergeCell ref="W12:Y12"/>
    <mergeCell ref="W23:Y24"/>
    <mergeCell ref="Z23:AC24"/>
    <mergeCell ref="Z25:AC25"/>
    <mergeCell ref="T10:V11"/>
    <mergeCell ref="W10:Y11"/>
    <mergeCell ref="Z10:AC11"/>
    <mergeCell ref="T9:AC9"/>
    <mergeCell ref="C9:S11"/>
    <mergeCell ref="A9:B11"/>
    <mergeCell ref="AG5:AH5"/>
    <mergeCell ref="A6:AI6"/>
    <mergeCell ref="I5:P5"/>
    <mergeCell ref="Q5:AB5"/>
    <mergeCell ref="A1:H5"/>
    <mergeCell ref="X2:AB2"/>
    <mergeCell ref="V1:AI1"/>
    <mergeCell ref="S4:W4"/>
    <mergeCell ref="X4:AB4"/>
    <mergeCell ref="AC4:AE4"/>
    <mergeCell ref="AC5:AE5"/>
    <mergeCell ref="AF4:AI4"/>
    <mergeCell ref="I1:R2"/>
    <mergeCell ref="AC3:AE3"/>
    <mergeCell ref="AF3:AI3"/>
    <mergeCell ref="Y3:AB3"/>
    <mergeCell ref="AC2:AE2"/>
    <mergeCell ref="S2:W2"/>
    <mergeCell ref="A12:B12"/>
    <mergeCell ref="A13:B13"/>
    <mergeCell ref="C12:S12"/>
    <mergeCell ref="C13:S13"/>
    <mergeCell ref="C23:S24"/>
    <mergeCell ref="A23:B24"/>
    <mergeCell ref="A14:B14"/>
    <mergeCell ref="A15:B15"/>
    <mergeCell ref="C15:S15"/>
    <mergeCell ref="A35:B35"/>
    <mergeCell ref="A36:B36"/>
    <mergeCell ref="A37:B37"/>
    <mergeCell ref="A38:B38"/>
    <mergeCell ref="A39:B39"/>
    <mergeCell ref="A42:B42"/>
    <mergeCell ref="A28:B28"/>
    <mergeCell ref="A29:B29"/>
    <mergeCell ref="A30:B30"/>
    <mergeCell ref="A32:B32"/>
    <mergeCell ref="A33:B33"/>
    <mergeCell ref="A34:B34"/>
    <mergeCell ref="A40:B40"/>
    <mergeCell ref="A41:B41"/>
    <mergeCell ref="A53:B53"/>
    <mergeCell ref="A54:B54"/>
    <mergeCell ref="A55:B55"/>
    <mergeCell ref="A43:B43"/>
    <mergeCell ref="A44:B44"/>
    <mergeCell ref="A45:B45"/>
    <mergeCell ref="A46:B46"/>
    <mergeCell ref="A47:B47"/>
    <mergeCell ref="A48:B48"/>
    <mergeCell ref="A51:B51"/>
  </mergeCells>
  <phoneticPr fontId="0" type="noConversion"/>
  <pageMargins left="0.75" right="0.3" top="0.35" bottom="0.3" header="0" footer="0.18"/>
  <pageSetup orientation="portrait" horizontalDpi="300" verticalDpi="300" r:id="rId1"/>
  <headerFooter alignWithMargins="0">
    <oddFooter>&amp;R&amp;8&amp;Z&amp;F: &amp;A
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AJ241"/>
  <sheetViews>
    <sheetView showGridLines="0" topLeftCell="A113" workbookViewId="0">
      <selection activeCell="V11" sqref="V11:X11"/>
    </sheetView>
  </sheetViews>
  <sheetFormatPr defaultRowHeight="12.75" x14ac:dyDescent="0.2"/>
  <cols>
    <col min="1" max="35" width="2.7109375" style="14" customWidth="1"/>
    <col min="36" max="36" width="1.42578125" style="14" customWidth="1"/>
    <col min="37" max="16384" width="9.140625" style="4"/>
  </cols>
  <sheetData>
    <row r="1" spans="1:36" ht="13.5" customHeight="1" x14ac:dyDescent="0.2">
      <c r="A1" s="134"/>
      <c r="B1" s="135"/>
      <c r="C1" s="135"/>
      <c r="D1" s="135"/>
      <c r="E1" s="135"/>
      <c r="F1" s="135"/>
      <c r="G1" s="135"/>
      <c r="H1" s="135"/>
      <c r="I1" s="141" t="s">
        <v>31</v>
      </c>
      <c r="J1" s="141"/>
      <c r="K1" s="141"/>
      <c r="L1" s="141"/>
      <c r="M1" s="141"/>
      <c r="N1" s="141"/>
      <c r="O1" s="141"/>
      <c r="P1" s="141"/>
      <c r="Q1" s="141"/>
      <c r="R1" s="141"/>
      <c r="S1" s="1" t="s">
        <v>32</v>
      </c>
      <c r="T1" s="1"/>
      <c r="U1" s="2"/>
      <c r="V1" s="203" t="s">
        <v>33</v>
      </c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3"/>
    </row>
    <row r="2" spans="1:36" ht="13.5" customHeight="1" x14ac:dyDescent="0.2">
      <c r="A2" s="136"/>
      <c r="B2" s="137"/>
      <c r="C2" s="137"/>
      <c r="D2" s="137"/>
      <c r="E2" s="137"/>
      <c r="F2" s="137"/>
      <c r="G2" s="137"/>
      <c r="H2" s="137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39" t="s">
        <v>34</v>
      </c>
      <c r="T2" s="139"/>
      <c r="U2" s="139"/>
      <c r="V2" s="139"/>
      <c r="W2" s="139"/>
      <c r="X2" s="204">
        <v>15651</v>
      </c>
      <c r="Y2" s="204"/>
      <c r="Z2" s="204"/>
      <c r="AA2" s="204"/>
      <c r="AB2" s="204"/>
      <c r="AC2" s="132" t="s">
        <v>35</v>
      </c>
      <c r="AD2" s="132"/>
      <c r="AE2" s="132"/>
      <c r="AF2" s="204" t="s">
        <v>36</v>
      </c>
      <c r="AG2" s="204"/>
      <c r="AH2" s="204"/>
      <c r="AI2" s="204"/>
      <c r="AJ2" s="6"/>
    </row>
    <row r="3" spans="1:36" ht="12.75" customHeight="1" x14ac:dyDescent="0.2">
      <c r="A3" s="136"/>
      <c r="B3" s="137"/>
      <c r="C3" s="137"/>
      <c r="D3" s="137"/>
      <c r="E3" s="137"/>
      <c r="F3" s="137"/>
      <c r="G3" s="137"/>
      <c r="H3" s="137"/>
      <c r="I3" s="144" t="s">
        <v>37</v>
      </c>
      <c r="J3" s="144"/>
      <c r="K3" s="144"/>
      <c r="L3" s="144"/>
      <c r="M3" s="144"/>
      <c r="N3" s="144"/>
      <c r="O3" s="144"/>
      <c r="P3" s="144"/>
      <c r="Q3" s="144"/>
      <c r="R3" s="144"/>
      <c r="S3" s="139" t="s">
        <v>0</v>
      </c>
      <c r="T3" s="139"/>
      <c r="U3" s="139"/>
      <c r="V3" s="139"/>
      <c r="W3" s="139"/>
      <c r="X3" s="139"/>
      <c r="Y3" s="204" t="s">
        <v>38</v>
      </c>
      <c r="Z3" s="204"/>
      <c r="AA3" s="204"/>
      <c r="AB3" s="204"/>
      <c r="AC3" s="143" t="s">
        <v>39</v>
      </c>
      <c r="AD3" s="143"/>
      <c r="AE3" s="143"/>
      <c r="AF3" s="257">
        <v>39899</v>
      </c>
      <c r="AG3" s="257"/>
      <c r="AH3" s="257"/>
      <c r="AI3" s="257"/>
      <c r="AJ3" s="6"/>
    </row>
    <row r="4" spans="1:36" ht="12.75" customHeight="1" x14ac:dyDescent="0.2">
      <c r="A4" s="136"/>
      <c r="B4" s="137"/>
      <c r="C4" s="137"/>
      <c r="D4" s="137"/>
      <c r="E4" s="137"/>
      <c r="F4" s="137"/>
      <c r="G4" s="137"/>
      <c r="H4" s="137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39" t="s">
        <v>1</v>
      </c>
      <c r="T4" s="139"/>
      <c r="U4" s="139"/>
      <c r="V4" s="139"/>
      <c r="W4" s="139"/>
      <c r="X4" s="204" t="s">
        <v>92</v>
      </c>
      <c r="Y4" s="204"/>
      <c r="Z4" s="204"/>
      <c r="AA4" s="204"/>
      <c r="AB4" s="204"/>
      <c r="AC4" s="132" t="s">
        <v>39</v>
      </c>
      <c r="AD4" s="132"/>
      <c r="AE4" s="132"/>
      <c r="AF4" s="257">
        <v>39902</v>
      </c>
      <c r="AG4" s="257"/>
      <c r="AH4" s="257"/>
      <c r="AI4" s="257"/>
      <c r="AJ4" s="6"/>
    </row>
    <row r="5" spans="1:36" x14ac:dyDescent="0.2">
      <c r="A5" s="136"/>
      <c r="B5" s="137"/>
      <c r="C5" s="137"/>
      <c r="D5" s="137"/>
      <c r="E5" s="137"/>
      <c r="F5" s="137"/>
      <c r="G5" s="137"/>
      <c r="H5" s="137"/>
      <c r="I5" s="132" t="s">
        <v>40</v>
      </c>
      <c r="J5" s="132"/>
      <c r="K5" s="132"/>
      <c r="L5" s="132"/>
      <c r="M5" s="132"/>
      <c r="N5" s="132"/>
      <c r="O5" s="132"/>
      <c r="P5" s="132"/>
      <c r="Q5" s="256" t="s">
        <v>41</v>
      </c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132" t="s">
        <v>42</v>
      </c>
      <c r="AD5" s="132"/>
      <c r="AE5" s="132"/>
      <c r="AF5" s="75">
        <v>1</v>
      </c>
      <c r="AG5" s="129" t="s">
        <v>43</v>
      </c>
      <c r="AH5" s="129"/>
      <c r="AI5" s="75">
        <v>2</v>
      </c>
      <c r="AJ5" s="6"/>
    </row>
    <row r="6" spans="1:36" ht="2.25" customHeight="1" x14ac:dyDescent="0.2">
      <c r="A6" s="130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7"/>
    </row>
    <row r="7" spans="1:36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10"/>
    </row>
    <row r="8" spans="1:36" x14ac:dyDescent="0.2">
      <c r="A8" s="11"/>
      <c r="B8" s="13" t="s">
        <v>52</v>
      </c>
      <c r="C8" s="13"/>
      <c r="E8" s="15"/>
      <c r="F8" s="15"/>
      <c r="G8" s="15"/>
      <c r="H8" s="15"/>
      <c r="I8" s="15"/>
      <c r="J8" s="15"/>
      <c r="K8" s="15"/>
      <c r="L8" s="15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6"/>
      <c r="Z8" s="16"/>
      <c r="AA8" s="16"/>
      <c r="AB8" s="16"/>
      <c r="AC8" s="16"/>
      <c r="AD8" s="16"/>
      <c r="AE8" s="16"/>
      <c r="AF8" s="12"/>
      <c r="AG8" s="12"/>
      <c r="AH8" s="12"/>
      <c r="AI8" s="12"/>
      <c r="AJ8" s="17"/>
    </row>
    <row r="9" spans="1:36" x14ac:dyDescent="0.2">
      <c r="A9" s="11"/>
      <c r="B9" s="12"/>
      <c r="C9" s="12"/>
      <c r="D9" s="15"/>
      <c r="E9" s="15"/>
      <c r="F9" s="15"/>
      <c r="G9" s="12"/>
      <c r="H9" s="12"/>
      <c r="I9" s="18"/>
      <c r="J9" s="18"/>
      <c r="K9" s="18"/>
      <c r="L9" s="18"/>
      <c r="M9" s="12"/>
      <c r="N9" s="12"/>
      <c r="O9" s="15"/>
      <c r="P9" s="12"/>
      <c r="Q9" s="12"/>
      <c r="R9" s="12"/>
      <c r="S9" s="12"/>
      <c r="T9" s="19"/>
      <c r="U9" s="19"/>
      <c r="V9" s="19"/>
      <c r="W9" s="36" t="s">
        <v>109</v>
      </c>
      <c r="X9" s="36"/>
      <c r="Y9" s="20"/>
      <c r="Z9" s="16"/>
      <c r="AA9" s="35"/>
      <c r="AB9" s="36" t="s">
        <v>112</v>
      </c>
      <c r="AC9" s="35"/>
      <c r="AD9" s="16"/>
      <c r="AE9" s="16"/>
      <c r="AF9" s="16"/>
      <c r="AG9" s="16"/>
      <c r="AH9" s="12"/>
      <c r="AI9" s="12"/>
      <c r="AJ9" s="17"/>
    </row>
    <row r="10" spans="1:36" x14ac:dyDescent="0.2">
      <c r="A10" s="11"/>
      <c r="B10" s="12" t="s">
        <v>45</v>
      </c>
      <c r="C10" s="12"/>
      <c r="D10" s="205">
        <v>618.6</v>
      </c>
      <c r="E10" s="206"/>
      <c r="F10" s="206"/>
      <c r="G10" s="34" t="s">
        <v>47</v>
      </c>
      <c r="H10" s="34"/>
      <c r="I10" s="15"/>
      <c r="J10" s="15"/>
      <c r="K10" s="12"/>
      <c r="L10" s="12"/>
      <c r="M10" s="12"/>
      <c r="N10" s="12"/>
      <c r="O10" s="12"/>
      <c r="P10" s="21"/>
      <c r="Q10" s="12"/>
      <c r="R10" s="12"/>
      <c r="S10" s="12"/>
      <c r="T10" s="19"/>
      <c r="U10" s="19"/>
      <c r="V10" s="291">
        <v>64</v>
      </c>
      <c r="W10" s="291"/>
      <c r="X10" s="291"/>
      <c r="Y10" s="19"/>
      <c r="Z10" s="39" t="s">
        <v>44</v>
      </c>
      <c r="AA10" s="292">
        <f>1.05*V10</f>
        <v>67.2</v>
      </c>
      <c r="AB10" s="293"/>
      <c r="AC10" s="294"/>
      <c r="AD10" s="40" t="s">
        <v>110</v>
      </c>
      <c r="AE10" s="19"/>
      <c r="AF10" s="19"/>
      <c r="AG10" s="12"/>
      <c r="AH10" s="12"/>
      <c r="AI10" s="12"/>
      <c r="AJ10" s="17"/>
    </row>
    <row r="11" spans="1:36" x14ac:dyDescent="0.2">
      <c r="A11" s="11"/>
      <c r="B11" s="12" t="s">
        <v>45</v>
      </c>
      <c r="C11" s="12"/>
      <c r="D11" s="289">
        <v>618.61</v>
      </c>
      <c r="E11" s="290"/>
      <c r="F11" s="290"/>
      <c r="G11" s="34" t="s">
        <v>48</v>
      </c>
      <c r="H11" s="12"/>
      <c r="I11" s="12"/>
      <c r="J11" s="12"/>
      <c r="K11" s="12"/>
      <c r="L11" s="12"/>
      <c r="M11" s="19"/>
      <c r="N11" s="19"/>
      <c r="O11" s="19"/>
      <c r="P11" s="12"/>
      <c r="Q11" s="12"/>
      <c r="R11" s="12"/>
      <c r="S11" s="12"/>
      <c r="T11" s="19"/>
      <c r="U11" s="19"/>
      <c r="V11" s="291">
        <v>74</v>
      </c>
      <c r="W11" s="291"/>
      <c r="X11" s="291"/>
      <c r="Y11" s="19"/>
      <c r="Z11" s="39" t="s">
        <v>44</v>
      </c>
      <c r="AA11" s="292">
        <f>1.05*V11</f>
        <v>77.7</v>
      </c>
      <c r="AB11" s="293"/>
      <c r="AC11" s="294"/>
      <c r="AD11" s="40" t="s">
        <v>110</v>
      </c>
      <c r="AE11" s="12"/>
      <c r="AF11" s="12"/>
      <c r="AG11" s="12"/>
      <c r="AH11" s="12"/>
      <c r="AI11" s="12"/>
      <c r="AJ11" s="17"/>
    </row>
    <row r="12" spans="1:36" x14ac:dyDescent="0.2">
      <c r="A12" s="11"/>
      <c r="B12" s="12" t="s">
        <v>45</v>
      </c>
      <c r="C12" s="12"/>
      <c r="D12" s="205">
        <v>618.70000000000005</v>
      </c>
      <c r="E12" s="206"/>
      <c r="F12" s="206"/>
      <c r="G12" s="34" t="s">
        <v>46</v>
      </c>
      <c r="H12" s="12"/>
      <c r="I12" s="12"/>
      <c r="J12" s="12"/>
      <c r="K12" s="12"/>
      <c r="L12" s="12"/>
      <c r="M12" s="19"/>
      <c r="N12" s="19"/>
      <c r="O12" s="19"/>
      <c r="P12" s="12"/>
      <c r="Q12" s="12"/>
      <c r="R12" s="12"/>
      <c r="S12" s="12"/>
      <c r="T12" s="19"/>
      <c r="U12" s="19"/>
      <c r="V12" s="291">
        <v>25</v>
      </c>
      <c r="W12" s="291"/>
      <c r="X12" s="291"/>
      <c r="Y12" s="19"/>
      <c r="Z12" s="39" t="s">
        <v>44</v>
      </c>
      <c r="AA12" s="292">
        <v>25</v>
      </c>
      <c r="AB12" s="293"/>
      <c r="AC12" s="294"/>
      <c r="AD12" s="40"/>
      <c r="AE12" s="12"/>
      <c r="AF12" s="12"/>
      <c r="AG12" s="12"/>
      <c r="AH12" s="12"/>
      <c r="AI12" s="12"/>
      <c r="AJ12" s="17"/>
    </row>
    <row r="13" spans="1:36" x14ac:dyDescent="0.2">
      <c r="A13" s="11"/>
      <c r="B13" s="12"/>
      <c r="C13" s="12"/>
      <c r="D13" s="12"/>
      <c r="E13" s="21"/>
      <c r="F13" s="12"/>
      <c r="G13" s="12"/>
      <c r="H13" s="15"/>
      <c r="I13" s="15"/>
      <c r="J13" s="12"/>
      <c r="K13" s="12"/>
      <c r="L13" s="12"/>
      <c r="M13" s="12"/>
      <c r="N13" s="12"/>
      <c r="O13" s="19"/>
      <c r="P13" s="12"/>
      <c r="Q13" s="12"/>
      <c r="R13" s="12"/>
      <c r="S13" s="19"/>
      <c r="T13" s="19"/>
      <c r="U13" s="19"/>
      <c r="V13" s="19"/>
      <c r="W13" s="20"/>
      <c r="X13" s="19"/>
      <c r="Y13" s="19"/>
      <c r="Z13" s="12"/>
      <c r="AA13" s="22"/>
      <c r="AB13" s="22"/>
      <c r="AC13" s="22"/>
      <c r="AD13" s="12"/>
      <c r="AE13" s="12"/>
      <c r="AF13" s="12"/>
      <c r="AG13" s="12"/>
      <c r="AH13" s="12"/>
      <c r="AI13" s="12"/>
      <c r="AJ13" s="17"/>
    </row>
    <row r="14" spans="1:36" x14ac:dyDescent="0.2">
      <c r="A14" s="11"/>
      <c r="B14" s="19" t="s">
        <v>111</v>
      </c>
      <c r="C14" s="12"/>
      <c r="D14" s="12"/>
      <c r="E14" s="12"/>
      <c r="F14" s="12"/>
      <c r="G14" s="21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9"/>
      <c r="AH14" s="12"/>
      <c r="AI14" s="12"/>
      <c r="AJ14" s="17"/>
    </row>
    <row r="15" spans="1:36" x14ac:dyDescent="0.2">
      <c r="A15" s="11"/>
      <c r="B15" s="12"/>
      <c r="C15" s="12"/>
      <c r="D15" s="12"/>
      <c r="E15" s="12"/>
      <c r="F15" s="12"/>
      <c r="G15" s="21"/>
      <c r="H15" s="12"/>
      <c r="I15" s="12"/>
      <c r="J15" s="12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55"/>
      <c r="AH15" s="24"/>
      <c r="AI15" s="12"/>
      <c r="AJ15" s="17"/>
    </row>
    <row r="16" spans="1:36" x14ac:dyDescent="0.2">
      <c r="A16" s="11"/>
      <c r="B16" s="37" t="s">
        <v>54</v>
      </c>
      <c r="C16" s="12" t="s">
        <v>50</v>
      </c>
      <c r="D16" s="12"/>
      <c r="E16" s="12"/>
      <c r="F16" s="12"/>
      <c r="G16" s="21"/>
      <c r="H16" s="12"/>
      <c r="I16" s="12"/>
      <c r="J16" s="25"/>
      <c r="K16" s="222" t="s">
        <v>87</v>
      </c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4"/>
      <c r="AI16" s="26"/>
      <c r="AJ16" s="17"/>
    </row>
    <row r="17" spans="1:36" x14ac:dyDescent="0.2">
      <c r="A17" s="11"/>
      <c r="B17" s="37" t="s">
        <v>55</v>
      </c>
      <c r="C17" s="12" t="s">
        <v>51</v>
      </c>
      <c r="D17" s="12"/>
      <c r="E17" s="12"/>
      <c r="F17" s="12"/>
      <c r="G17" s="21"/>
      <c r="H17" s="12"/>
      <c r="I17" s="12"/>
      <c r="J17" s="1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56"/>
      <c r="AH17" s="22"/>
      <c r="AI17" s="12"/>
      <c r="AJ17" s="17"/>
    </row>
    <row r="18" spans="1:36" x14ac:dyDescent="0.2">
      <c r="A18" s="11"/>
      <c r="B18" s="37" t="s">
        <v>56</v>
      </c>
      <c r="C18" s="12" t="s">
        <v>88</v>
      </c>
      <c r="D18" s="12"/>
      <c r="E18" s="12"/>
      <c r="F18" s="12"/>
      <c r="G18" s="2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9"/>
      <c r="AH18" s="12"/>
      <c r="AI18" s="12"/>
      <c r="AJ18" s="17"/>
    </row>
    <row r="19" spans="1:36" x14ac:dyDescent="0.2">
      <c r="A19" s="11"/>
      <c r="B19" s="12"/>
      <c r="C19" s="12"/>
      <c r="D19" s="12" t="s">
        <v>53</v>
      </c>
      <c r="E19" s="12"/>
      <c r="F19" s="12"/>
      <c r="G19" s="21"/>
      <c r="H19" s="12"/>
      <c r="I19" s="12"/>
      <c r="J19" s="12"/>
      <c r="K19" s="12"/>
      <c r="L19" s="12"/>
      <c r="M19" s="24"/>
      <c r="N19" s="24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9"/>
      <c r="AH19" s="12"/>
      <c r="AI19" s="12"/>
      <c r="AJ19" s="17"/>
    </row>
    <row r="20" spans="1:36" x14ac:dyDescent="0.2">
      <c r="A20" s="11"/>
      <c r="B20" s="37" t="s">
        <v>58</v>
      </c>
      <c r="C20" s="12" t="s">
        <v>60</v>
      </c>
      <c r="D20" s="12"/>
      <c r="E20" s="12"/>
      <c r="F20" s="12"/>
      <c r="G20" s="21"/>
      <c r="H20" s="12"/>
      <c r="I20" s="12"/>
      <c r="J20" s="12"/>
      <c r="K20" s="12"/>
      <c r="L20" s="25"/>
      <c r="M20" s="225">
        <v>10</v>
      </c>
      <c r="N20" s="226"/>
      <c r="O20" s="26" t="s">
        <v>59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9"/>
      <c r="AH20" s="12"/>
      <c r="AI20" s="12"/>
      <c r="AJ20" s="17"/>
    </row>
    <row r="21" spans="1:36" x14ac:dyDescent="0.2">
      <c r="A21" s="11"/>
      <c r="B21" s="37" t="s">
        <v>89</v>
      </c>
      <c r="C21" s="12" t="s">
        <v>90</v>
      </c>
      <c r="D21" s="12"/>
      <c r="E21" s="12"/>
      <c r="F21" s="12"/>
      <c r="G21" s="21"/>
      <c r="H21" s="12"/>
      <c r="I21" s="12"/>
      <c r="J21" s="12"/>
      <c r="K21" s="12"/>
      <c r="L21" s="25"/>
      <c r="M21" s="225">
        <v>5</v>
      </c>
      <c r="N21" s="226"/>
      <c r="O21" s="26" t="s">
        <v>93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9"/>
      <c r="AH21" s="12"/>
      <c r="AI21" s="12"/>
      <c r="AJ21" s="17"/>
    </row>
    <row r="22" spans="1:36" x14ac:dyDescent="0.2">
      <c r="A22" s="11"/>
      <c r="B22" s="12"/>
      <c r="C22" s="12"/>
      <c r="D22" s="12"/>
      <c r="E22" s="12"/>
      <c r="F22" s="12"/>
      <c r="G22" s="21"/>
      <c r="H22" s="12"/>
      <c r="I22" s="12"/>
      <c r="J22" s="12"/>
      <c r="K22" s="12"/>
      <c r="L22" s="12"/>
      <c r="M22" s="22"/>
      <c r="N22" s="2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9"/>
      <c r="AH22" s="12"/>
      <c r="AI22" s="12"/>
      <c r="AJ22" s="17"/>
    </row>
    <row r="23" spans="1:36" x14ac:dyDescent="0.2">
      <c r="A23" s="11"/>
      <c r="B23" s="13" t="s">
        <v>86</v>
      </c>
      <c r="C23" s="12"/>
      <c r="D23" s="12"/>
      <c r="E23" s="12"/>
      <c r="F23" s="12"/>
      <c r="G23" s="2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9"/>
      <c r="AH23" s="12"/>
      <c r="AI23" s="12"/>
      <c r="AJ23" s="17"/>
    </row>
    <row r="24" spans="1:36" ht="12.75" customHeight="1" x14ac:dyDescent="0.2">
      <c r="A24" s="11"/>
      <c r="B24" s="295" t="s">
        <v>65</v>
      </c>
      <c r="C24" s="261"/>
      <c r="D24" s="261"/>
      <c r="E24" s="297" t="s">
        <v>67</v>
      </c>
      <c r="F24" s="298"/>
      <c r="G24" s="299"/>
      <c r="H24" s="260" t="s">
        <v>66</v>
      </c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2"/>
      <c r="T24" s="266" t="s">
        <v>78</v>
      </c>
      <c r="U24" s="260" t="s">
        <v>57</v>
      </c>
      <c r="V24" s="261"/>
      <c r="W24" s="262"/>
      <c r="X24" s="283" t="s">
        <v>64</v>
      </c>
      <c r="Y24" s="284"/>
      <c r="Z24" s="303"/>
      <c r="AA24" s="283" t="s">
        <v>63</v>
      </c>
      <c r="AB24" s="303"/>
      <c r="AC24" s="283" t="s">
        <v>62</v>
      </c>
      <c r="AD24" s="284"/>
      <c r="AE24" s="303"/>
      <c r="AF24" s="283" t="s">
        <v>61</v>
      </c>
      <c r="AG24" s="284"/>
      <c r="AH24" s="284"/>
      <c r="AI24" s="285"/>
      <c r="AJ24" s="17"/>
    </row>
    <row r="25" spans="1:36" ht="13.5" thickBot="1" x14ac:dyDescent="0.25">
      <c r="A25" s="11"/>
      <c r="B25" s="296"/>
      <c r="C25" s="264"/>
      <c r="D25" s="264"/>
      <c r="E25" s="300"/>
      <c r="F25" s="301"/>
      <c r="G25" s="302"/>
      <c r="H25" s="263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5"/>
      <c r="T25" s="267"/>
      <c r="U25" s="263"/>
      <c r="V25" s="264"/>
      <c r="W25" s="265"/>
      <c r="X25" s="286"/>
      <c r="Y25" s="287"/>
      <c r="Z25" s="304"/>
      <c r="AA25" s="286"/>
      <c r="AB25" s="304"/>
      <c r="AC25" s="286"/>
      <c r="AD25" s="287"/>
      <c r="AE25" s="304"/>
      <c r="AF25" s="286"/>
      <c r="AG25" s="287"/>
      <c r="AH25" s="287"/>
      <c r="AI25" s="288"/>
      <c r="AJ25" s="17"/>
    </row>
    <row r="26" spans="1:36" ht="12.75" customHeight="1" thickTop="1" x14ac:dyDescent="0.2">
      <c r="A26" s="11"/>
      <c r="B26" s="311" t="s">
        <v>68</v>
      </c>
      <c r="C26" s="280"/>
      <c r="D26" s="281"/>
      <c r="E26" s="279" t="s">
        <v>119</v>
      </c>
      <c r="F26" s="280"/>
      <c r="G26" s="281"/>
      <c r="H26" s="279" t="s">
        <v>69</v>
      </c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1"/>
      <c r="T26" s="230">
        <v>2</v>
      </c>
      <c r="U26" s="279">
        <v>618.70000000000005</v>
      </c>
      <c r="V26" s="280"/>
      <c r="W26" s="281"/>
      <c r="X26" s="242">
        <f>8*2*2.5</f>
        <v>40</v>
      </c>
      <c r="Y26" s="243"/>
      <c r="Z26" s="244"/>
      <c r="AA26" s="248">
        <f>IF(X26&gt;0,$M$20*$M$21," ")</f>
        <v>50</v>
      </c>
      <c r="AB26" s="249"/>
      <c r="AC26" s="248">
        <f>IF(X26&gt;0,X26*AA26*T26," ")</f>
        <v>4000</v>
      </c>
      <c r="AD26" s="258"/>
      <c r="AE26" s="249"/>
      <c r="AF26" s="227">
        <f>IF(U26&gt;0,(LOOKUP(U26,$D$10:$D$12,$AA$10:$AA$12)*AC26)," ")</f>
        <v>100000</v>
      </c>
      <c r="AG26" s="228"/>
      <c r="AH26" s="228"/>
      <c r="AI26" s="229"/>
      <c r="AJ26" s="17"/>
    </row>
    <row r="27" spans="1:36" x14ac:dyDescent="0.2">
      <c r="A27" s="11"/>
      <c r="B27" s="254"/>
      <c r="C27" s="237"/>
      <c r="D27" s="238"/>
      <c r="E27" s="236"/>
      <c r="F27" s="237"/>
      <c r="G27" s="238"/>
      <c r="H27" s="236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8"/>
      <c r="T27" s="231"/>
      <c r="U27" s="236"/>
      <c r="V27" s="237"/>
      <c r="W27" s="238"/>
      <c r="X27" s="245"/>
      <c r="Y27" s="246"/>
      <c r="Z27" s="247"/>
      <c r="AA27" s="250"/>
      <c r="AB27" s="251"/>
      <c r="AC27" s="250"/>
      <c r="AD27" s="259"/>
      <c r="AE27" s="251"/>
      <c r="AF27" s="216"/>
      <c r="AG27" s="217"/>
      <c r="AH27" s="217"/>
      <c r="AI27" s="218"/>
      <c r="AJ27" s="17"/>
    </row>
    <row r="28" spans="1:36" x14ac:dyDescent="0.2">
      <c r="A28" s="11"/>
      <c r="B28" s="254"/>
      <c r="C28" s="237"/>
      <c r="D28" s="238"/>
      <c r="E28" s="236"/>
      <c r="F28" s="237"/>
      <c r="G28" s="238"/>
      <c r="H28" s="239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1"/>
      <c r="T28" s="232"/>
      <c r="U28" s="236"/>
      <c r="V28" s="237"/>
      <c r="W28" s="238"/>
      <c r="X28" s="245"/>
      <c r="Y28" s="246"/>
      <c r="Z28" s="247"/>
      <c r="AA28" s="250"/>
      <c r="AB28" s="251"/>
      <c r="AC28" s="250"/>
      <c r="AD28" s="259"/>
      <c r="AE28" s="251"/>
      <c r="AF28" s="219"/>
      <c r="AG28" s="220"/>
      <c r="AH28" s="220"/>
      <c r="AI28" s="221"/>
      <c r="AJ28" s="17"/>
    </row>
    <row r="29" spans="1:36" ht="13.5" customHeight="1" x14ac:dyDescent="0.2">
      <c r="A29" s="11"/>
      <c r="B29" s="253" t="s">
        <v>71</v>
      </c>
      <c r="C29" s="234"/>
      <c r="D29" s="235"/>
      <c r="E29" s="233" t="s">
        <v>97</v>
      </c>
      <c r="F29" s="234"/>
      <c r="G29" s="235"/>
      <c r="H29" s="233" t="s">
        <v>72</v>
      </c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5"/>
      <c r="T29" s="312">
        <v>2</v>
      </c>
      <c r="U29" s="233">
        <v>618.70000000000005</v>
      </c>
      <c r="V29" s="234"/>
      <c r="W29" s="235"/>
      <c r="X29" s="268">
        <v>3</v>
      </c>
      <c r="Y29" s="269"/>
      <c r="Z29" s="270"/>
      <c r="AA29" s="187">
        <f>IF(X29&gt;0,$M$20*$M$21," ")</f>
        <v>50</v>
      </c>
      <c r="AB29" s="274"/>
      <c r="AC29" s="187">
        <f>IF(X29&gt;0,X29*AA29*T29," ")</f>
        <v>300</v>
      </c>
      <c r="AD29" s="277"/>
      <c r="AE29" s="274"/>
      <c r="AF29" s="213">
        <f>IF(U29&gt;0,(LOOKUP(U29,$D$10:$D$12,$AA$10:$AA$12)*AC29)," ")</f>
        <v>7500</v>
      </c>
      <c r="AG29" s="214"/>
      <c r="AH29" s="214"/>
      <c r="AI29" s="215"/>
      <c r="AJ29" s="17"/>
    </row>
    <row r="30" spans="1:36" x14ac:dyDescent="0.2">
      <c r="A30" s="11"/>
      <c r="B30" s="254"/>
      <c r="C30" s="237"/>
      <c r="D30" s="238"/>
      <c r="E30" s="236"/>
      <c r="F30" s="237"/>
      <c r="G30" s="238"/>
      <c r="H30" s="236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8"/>
      <c r="T30" s="231"/>
      <c r="U30" s="236"/>
      <c r="V30" s="237"/>
      <c r="W30" s="238"/>
      <c r="X30" s="245"/>
      <c r="Y30" s="246"/>
      <c r="Z30" s="247"/>
      <c r="AA30" s="250"/>
      <c r="AB30" s="251"/>
      <c r="AC30" s="250"/>
      <c r="AD30" s="259"/>
      <c r="AE30" s="251"/>
      <c r="AF30" s="216"/>
      <c r="AG30" s="217"/>
      <c r="AH30" s="217"/>
      <c r="AI30" s="218"/>
      <c r="AJ30" s="17"/>
    </row>
    <row r="31" spans="1:36" x14ac:dyDescent="0.2">
      <c r="A31" s="11"/>
      <c r="B31" s="255"/>
      <c r="C31" s="240"/>
      <c r="D31" s="241"/>
      <c r="E31" s="239"/>
      <c r="F31" s="240"/>
      <c r="G31" s="241"/>
      <c r="H31" s="239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1"/>
      <c r="T31" s="232"/>
      <c r="U31" s="239"/>
      <c r="V31" s="240"/>
      <c r="W31" s="241"/>
      <c r="X31" s="271"/>
      <c r="Y31" s="272"/>
      <c r="Z31" s="273"/>
      <c r="AA31" s="275"/>
      <c r="AB31" s="276"/>
      <c r="AC31" s="275"/>
      <c r="AD31" s="278"/>
      <c r="AE31" s="276"/>
      <c r="AF31" s="219"/>
      <c r="AG31" s="220"/>
      <c r="AH31" s="220"/>
      <c r="AI31" s="221"/>
      <c r="AJ31" s="17"/>
    </row>
    <row r="32" spans="1:36" ht="12.75" customHeight="1" x14ac:dyDescent="0.2">
      <c r="A32" s="11"/>
      <c r="B32" s="253" t="s">
        <v>36</v>
      </c>
      <c r="C32" s="234"/>
      <c r="D32" s="235"/>
      <c r="E32" s="233" t="s">
        <v>81</v>
      </c>
      <c r="F32" s="234"/>
      <c r="G32" s="235"/>
      <c r="H32" s="233" t="s">
        <v>94</v>
      </c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5"/>
      <c r="T32" s="312">
        <v>1</v>
      </c>
      <c r="U32" s="233">
        <v>618.61</v>
      </c>
      <c r="V32" s="234"/>
      <c r="W32" s="235"/>
      <c r="X32" s="268">
        <f>(12+10+54+2+14)/5</f>
        <v>18.399999999999999</v>
      </c>
      <c r="Y32" s="269"/>
      <c r="Z32" s="270"/>
      <c r="AA32" s="187">
        <f>IF(X32&gt;0,$M$20*$M$21," ")</f>
        <v>50</v>
      </c>
      <c r="AB32" s="274"/>
      <c r="AC32" s="187">
        <f>IF(X32&gt;0,X32*AA32*T32," ")</f>
        <v>919.99999999999989</v>
      </c>
      <c r="AD32" s="277"/>
      <c r="AE32" s="274"/>
      <c r="AF32" s="213">
        <f>IF(U32&gt;0,(LOOKUP(U32,$D$10:$D$12,$AA$10:$AA$12)*AC32)," ")</f>
        <v>71484</v>
      </c>
      <c r="AG32" s="214"/>
      <c r="AH32" s="214"/>
      <c r="AI32" s="215"/>
      <c r="AJ32" s="17"/>
    </row>
    <row r="33" spans="1:36" x14ac:dyDescent="0.2">
      <c r="A33" s="11"/>
      <c r="B33" s="254"/>
      <c r="C33" s="237"/>
      <c r="D33" s="238"/>
      <c r="E33" s="236"/>
      <c r="F33" s="237"/>
      <c r="G33" s="238"/>
      <c r="H33" s="236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8"/>
      <c r="T33" s="231"/>
      <c r="U33" s="236"/>
      <c r="V33" s="237"/>
      <c r="W33" s="238"/>
      <c r="X33" s="245"/>
      <c r="Y33" s="246"/>
      <c r="Z33" s="247"/>
      <c r="AA33" s="250"/>
      <c r="AB33" s="251"/>
      <c r="AC33" s="250"/>
      <c r="AD33" s="259"/>
      <c r="AE33" s="251"/>
      <c r="AF33" s="216"/>
      <c r="AG33" s="217"/>
      <c r="AH33" s="217"/>
      <c r="AI33" s="218"/>
      <c r="AJ33" s="17"/>
    </row>
    <row r="34" spans="1:36" x14ac:dyDescent="0.2">
      <c r="A34" s="11"/>
      <c r="B34" s="255"/>
      <c r="C34" s="240"/>
      <c r="D34" s="241"/>
      <c r="E34" s="239"/>
      <c r="F34" s="240"/>
      <c r="G34" s="241"/>
      <c r="H34" s="239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1"/>
      <c r="T34" s="232"/>
      <c r="U34" s="239"/>
      <c r="V34" s="240"/>
      <c r="W34" s="241"/>
      <c r="X34" s="271"/>
      <c r="Y34" s="272"/>
      <c r="Z34" s="273"/>
      <c r="AA34" s="275"/>
      <c r="AB34" s="276"/>
      <c r="AC34" s="275"/>
      <c r="AD34" s="278"/>
      <c r="AE34" s="276"/>
      <c r="AF34" s="219"/>
      <c r="AG34" s="220"/>
      <c r="AH34" s="220"/>
      <c r="AI34" s="221"/>
      <c r="AJ34" s="17"/>
    </row>
    <row r="35" spans="1:36" ht="12.75" customHeight="1" x14ac:dyDescent="0.2">
      <c r="A35" s="11"/>
      <c r="B35" s="253" t="s">
        <v>36</v>
      </c>
      <c r="C35" s="234"/>
      <c r="D35" s="235"/>
      <c r="E35" s="233" t="s">
        <v>95</v>
      </c>
      <c r="F35" s="234"/>
      <c r="G35" s="235"/>
      <c r="H35" s="233" t="s">
        <v>82</v>
      </c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5"/>
      <c r="T35" s="312">
        <v>2</v>
      </c>
      <c r="U35" s="233">
        <v>618.61</v>
      </c>
      <c r="V35" s="234"/>
      <c r="W35" s="235"/>
      <c r="X35" s="268">
        <f>(2*5)/5</f>
        <v>2</v>
      </c>
      <c r="Y35" s="269"/>
      <c r="Z35" s="270"/>
      <c r="AA35" s="187">
        <f>IF(X35&gt;0,$M$20*$M$21," ")</f>
        <v>50</v>
      </c>
      <c r="AB35" s="274"/>
      <c r="AC35" s="187">
        <f>IF(X35&gt;0,X35*AA35*T35," ")</f>
        <v>200</v>
      </c>
      <c r="AD35" s="277"/>
      <c r="AE35" s="274"/>
      <c r="AF35" s="213">
        <f>IF(U35&gt;0,(LOOKUP(U35,$D$10:$D$12,$AA$10:$AA$12)*AC35)," ")</f>
        <v>15540</v>
      </c>
      <c r="AG35" s="214"/>
      <c r="AH35" s="214"/>
      <c r="AI35" s="215"/>
      <c r="AJ35" s="17"/>
    </row>
    <row r="36" spans="1:36" x14ac:dyDescent="0.2">
      <c r="A36" s="11"/>
      <c r="B36" s="254"/>
      <c r="C36" s="237"/>
      <c r="D36" s="238"/>
      <c r="E36" s="236"/>
      <c r="F36" s="237"/>
      <c r="G36" s="238"/>
      <c r="H36" s="236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8"/>
      <c r="T36" s="231"/>
      <c r="U36" s="236"/>
      <c r="V36" s="237"/>
      <c r="W36" s="238"/>
      <c r="X36" s="245"/>
      <c r="Y36" s="246"/>
      <c r="Z36" s="247"/>
      <c r="AA36" s="250"/>
      <c r="AB36" s="251"/>
      <c r="AC36" s="250"/>
      <c r="AD36" s="259"/>
      <c r="AE36" s="251"/>
      <c r="AF36" s="216"/>
      <c r="AG36" s="217"/>
      <c r="AH36" s="217"/>
      <c r="AI36" s="218"/>
      <c r="AJ36" s="17"/>
    </row>
    <row r="37" spans="1:36" x14ac:dyDescent="0.2">
      <c r="A37" s="11"/>
      <c r="B37" s="255"/>
      <c r="C37" s="240"/>
      <c r="D37" s="241"/>
      <c r="E37" s="239"/>
      <c r="F37" s="240"/>
      <c r="G37" s="241"/>
      <c r="H37" s="239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1"/>
      <c r="T37" s="232"/>
      <c r="U37" s="239"/>
      <c r="V37" s="240"/>
      <c r="W37" s="241"/>
      <c r="X37" s="271"/>
      <c r="Y37" s="272"/>
      <c r="Z37" s="273"/>
      <c r="AA37" s="275"/>
      <c r="AB37" s="276"/>
      <c r="AC37" s="275"/>
      <c r="AD37" s="278"/>
      <c r="AE37" s="276"/>
      <c r="AF37" s="219"/>
      <c r="AG37" s="220"/>
      <c r="AH37" s="220"/>
      <c r="AI37" s="221"/>
      <c r="AJ37" s="17"/>
    </row>
    <row r="38" spans="1:36" x14ac:dyDescent="0.2">
      <c r="A38" s="11"/>
      <c r="B38" s="253" t="s">
        <v>79</v>
      </c>
      <c r="C38" s="234"/>
      <c r="D38" s="235"/>
      <c r="E38" s="233" t="s">
        <v>80</v>
      </c>
      <c r="F38" s="234"/>
      <c r="G38" s="235"/>
      <c r="H38" s="233" t="s">
        <v>83</v>
      </c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5"/>
      <c r="T38" s="231">
        <v>1</v>
      </c>
      <c r="U38" s="236">
        <v>618.61</v>
      </c>
      <c r="V38" s="237"/>
      <c r="W38" s="238"/>
      <c r="X38" s="268">
        <v>3</v>
      </c>
      <c r="Y38" s="269"/>
      <c r="Z38" s="270"/>
      <c r="AA38" s="187">
        <f>IF(X38&gt;0,$M$20*$M$21," ")</f>
        <v>50</v>
      </c>
      <c r="AB38" s="274"/>
      <c r="AC38" s="187">
        <f>IF(X38&gt;0,X38*AA38*T38," ")</f>
        <v>150</v>
      </c>
      <c r="AD38" s="277"/>
      <c r="AE38" s="274"/>
      <c r="AF38" s="213">
        <f>IF(U38&gt;0,(LOOKUP(U38,$D$10:$D$12,$AA$10:$AA$12)*AC38)," ")</f>
        <v>11655</v>
      </c>
      <c r="AG38" s="214"/>
      <c r="AH38" s="214"/>
      <c r="AI38" s="215"/>
      <c r="AJ38" s="17"/>
    </row>
    <row r="39" spans="1:36" x14ac:dyDescent="0.2">
      <c r="A39" s="11"/>
      <c r="B39" s="254"/>
      <c r="C39" s="237"/>
      <c r="D39" s="238"/>
      <c r="E39" s="236"/>
      <c r="F39" s="237"/>
      <c r="G39" s="238"/>
      <c r="H39" s="236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8"/>
      <c r="T39" s="231"/>
      <c r="U39" s="236"/>
      <c r="V39" s="237"/>
      <c r="W39" s="238"/>
      <c r="X39" s="245"/>
      <c r="Y39" s="246"/>
      <c r="Z39" s="247"/>
      <c r="AA39" s="250"/>
      <c r="AB39" s="251"/>
      <c r="AC39" s="250"/>
      <c r="AD39" s="259"/>
      <c r="AE39" s="251"/>
      <c r="AF39" s="216"/>
      <c r="AG39" s="217"/>
      <c r="AH39" s="217"/>
      <c r="AI39" s="218"/>
      <c r="AJ39" s="17"/>
    </row>
    <row r="40" spans="1:36" x14ac:dyDescent="0.2">
      <c r="A40" s="11"/>
      <c r="B40" s="255"/>
      <c r="C40" s="240"/>
      <c r="D40" s="241"/>
      <c r="E40" s="239"/>
      <c r="F40" s="240"/>
      <c r="G40" s="241"/>
      <c r="H40" s="239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1"/>
      <c r="T40" s="232"/>
      <c r="U40" s="236"/>
      <c r="V40" s="237"/>
      <c r="W40" s="238"/>
      <c r="X40" s="271"/>
      <c r="Y40" s="272"/>
      <c r="Z40" s="273"/>
      <c r="AA40" s="275"/>
      <c r="AB40" s="276"/>
      <c r="AC40" s="275"/>
      <c r="AD40" s="278"/>
      <c r="AE40" s="276"/>
      <c r="AF40" s="219"/>
      <c r="AG40" s="220"/>
      <c r="AH40" s="220"/>
      <c r="AI40" s="221"/>
      <c r="AJ40" s="17"/>
    </row>
    <row r="41" spans="1:36" x14ac:dyDescent="0.2">
      <c r="A41" s="11"/>
      <c r="B41" s="253"/>
      <c r="C41" s="234"/>
      <c r="D41" s="235"/>
      <c r="E41" s="233"/>
      <c r="F41" s="234"/>
      <c r="G41" s="235"/>
      <c r="H41" s="233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5"/>
      <c r="T41" s="312"/>
      <c r="U41" s="233"/>
      <c r="V41" s="234"/>
      <c r="W41" s="235"/>
      <c r="X41" s="268"/>
      <c r="Y41" s="269"/>
      <c r="Z41" s="270"/>
      <c r="AA41" s="187" t="str">
        <f>IF(X41&gt;0,$M$20*$M$21," ")</f>
        <v xml:space="preserve"> </v>
      </c>
      <c r="AB41" s="274"/>
      <c r="AC41" s="187" t="str">
        <f>IF(X41&gt;0,X41*AA41*T41," ")</f>
        <v xml:space="preserve"> </v>
      </c>
      <c r="AD41" s="277"/>
      <c r="AE41" s="274"/>
      <c r="AF41" s="213" t="str">
        <f>IF(U41&gt;0,(LOOKUP(U41,$D$10:$D$12,$AA$10:$AA$12)*AC41)," ")</f>
        <v xml:space="preserve"> </v>
      </c>
      <c r="AG41" s="214"/>
      <c r="AH41" s="214"/>
      <c r="AI41" s="215"/>
      <c r="AJ41" s="17"/>
    </row>
    <row r="42" spans="1:36" x14ac:dyDescent="0.2">
      <c r="A42" s="11"/>
      <c r="B42" s="254"/>
      <c r="C42" s="237"/>
      <c r="D42" s="238"/>
      <c r="E42" s="236"/>
      <c r="F42" s="237"/>
      <c r="G42" s="238"/>
      <c r="H42" s="236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8"/>
      <c r="T42" s="231"/>
      <c r="U42" s="236"/>
      <c r="V42" s="237"/>
      <c r="W42" s="238"/>
      <c r="X42" s="245"/>
      <c r="Y42" s="246"/>
      <c r="Z42" s="247"/>
      <c r="AA42" s="250"/>
      <c r="AB42" s="251"/>
      <c r="AC42" s="250"/>
      <c r="AD42" s="259"/>
      <c r="AE42" s="251"/>
      <c r="AF42" s="216"/>
      <c r="AG42" s="217"/>
      <c r="AH42" s="217"/>
      <c r="AI42" s="218"/>
      <c r="AJ42" s="17"/>
    </row>
    <row r="43" spans="1:36" x14ac:dyDescent="0.2">
      <c r="A43" s="11"/>
      <c r="B43" s="255"/>
      <c r="C43" s="240"/>
      <c r="D43" s="241"/>
      <c r="E43" s="239"/>
      <c r="F43" s="240"/>
      <c r="G43" s="241"/>
      <c r="H43" s="239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1"/>
      <c r="T43" s="232"/>
      <c r="U43" s="239"/>
      <c r="V43" s="240"/>
      <c r="W43" s="241"/>
      <c r="X43" s="271"/>
      <c r="Y43" s="272"/>
      <c r="Z43" s="273"/>
      <c r="AA43" s="275"/>
      <c r="AB43" s="276"/>
      <c r="AC43" s="275"/>
      <c r="AD43" s="278"/>
      <c r="AE43" s="276"/>
      <c r="AF43" s="219"/>
      <c r="AG43" s="220"/>
      <c r="AH43" s="220"/>
      <c r="AI43" s="221"/>
      <c r="AJ43" s="17"/>
    </row>
    <row r="44" spans="1:36" x14ac:dyDescent="0.2">
      <c r="A44" s="11"/>
      <c r="B44" s="253"/>
      <c r="C44" s="234"/>
      <c r="D44" s="235"/>
      <c r="E44" s="233"/>
      <c r="F44" s="234"/>
      <c r="G44" s="235"/>
      <c r="H44" s="233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5"/>
      <c r="T44" s="312"/>
      <c r="U44" s="233"/>
      <c r="V44" s="234"/>
      <c r="W44" s="235"/>
      <c r="X44" s="268"/>
      <c r="Y44" s="269"/>
      <c r="Z44" s="270"/>
      <c r="AA44" s="187" t="str">
        <f>IF(X44&gt;0,$M$20*$M$21," ")</f>
        <v xml:space="preserve"> </v>
      </c>
      <c r="AB44" s="274"/>
      <c r="AC44" s="187" t="str">
        <f>IF(X44&gt;0,X44*AA44*T44," ")</f>
        <v xml:space="preserve"> </v>
      </c>
      <c r="AD44" s="277"/>
      <c r="AE44" s="274"/>
      <c r="AF44" s="213" t="str">
        <f>IF(U44&gt;0,(LOOKUP(U44,$D$10:$D$12,$AA$10:$AA$12)*AC44)," ")</f>
        <v xml:space="preserve"> </v>
      </c>
      <c r="AG44" s="214"/>
      <c r="AH44" s="214"/>
      <c r="AI44" s="215"/>
      <c r="AJ44" s="17"/>
    </row>
    <row r="45" spans="1:36" x14ac:dyDescent="0.2">
      <c r="A45" s="11"/>
      <c r="B45" s="254"/>
      <c r="C45" s="237"/>
      <c r="D45" s="238"/>
      <c r="E45" s="236"/>
      <c r="F45" s="237"/>
      <c r="G45" s="238"/>
      <c r="H45" s="236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8"/>
      <c r="T45" s="231"/>
      <c r="U45" s="236"/>
      <c r="V45" s="237"/>
      <c r="W45" s="238"/>
      <c r="X45" s="245"/>
      <c r="Y45" s="246"/>
      <c r="Z45" s="247"/>
      <c r="AA45" s="250"/>
      <c r="AB45" s="251"/>
      <c r="AC45" s="250"/>
      <c r="AD45" s="259"/>
      <c r="AE45" s="251"/>
      <c r="AF45" s="216"/>
      <c r="AG45" s="217"/>
      <c r="AH45" s="217"/>
      <c r="AI45" s="218"/>
      <c r="AJ45" s="17"/>
    </row>
    <row r="46" spans="1:36" x14ac:dyDescent="0.2">
      <c r="A46" s="11"/>
      <c r="B46" s="255"/>
      <c r="C46" s="240"/>
      <c r="D46" s="241"/>
      <c r="E46" s="239"/>
      <c r="F46" s="240"/>
      <c r="G46" s="241"/>
      <c r="H46" s="239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1"/>
      <c r="T46" s="232"/>
      <c r="U46" s="239"/>
      <c r="V46" s="240"/>
      <c r="W46" s="241"/>
      <c r="X46" s="271"/>
      <c r="Y46" s="272"/>
      <c r="Z46" s="273"/>
      <c r="AA46" s="275"/>
      <c r="AB46" s="276"/>
      <c r="AC46" s="275"/>
      <c r="AD46" s="278"/>
      <c r="AE46" s="276"/>
      <c r="AF46" s="219"/>
      <c r="AG46" s="220"/>
      <c r="AH46" s="220"/>
      <c r="AI46" s="221"/>
      <c r="AJ46" s="17"/>
    </row>
    <row r="47" spans="1:36" x14ac:dyDescent="0.2">
      <c r="A47" s="11"/>
      <c r="B47" s="253"/>
      <c r="C47" s="234"/>
      <c r="D47" s="235"/>
      <c r="E47" s="233"/>
      <c r="F47" s="234"/>
      <c r="G47" s="235"/>
      <c r="H47" s="233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5"/>
      <c r="T47" s="312"/>
      <c r="U47" s="233"/>
      <c r="V47" s="234"/>
      <c r="W47" s="235"/>
      <c r="X47" s="268"/>
      <c r="Y47" s="269"/>
      <c r="Z47" s="270"/>
      <c r="AA47" s="187" t="str">
        <f>IF(X47&gt;0,$M$20*$M$21," ")</f>
        <v xml:space="preserve"> </v>
      </c>
      <c r="AB47" s="274"/>
      <c r="AC47" s="187" t="str">
        <f>IF(X47&gt;0,X47*AA47*T47," ")</f>
        <v xml:space="preserve"> </v>
      </c>
      <c r="AD47" s="277"/>
      <c r="AE47" s="274"/>
      <c r="AF47" s="213" t="str">
        <f>IF(U47&gt;0,(LOOKUP(U47,$D$10:$D$12,$AA$10:$AA$12)*AC47)," ")</f>
        <v xml:space="preserve"> </v>
      </c>
      <c r="AG47" s="214"/>
      <c r="AH47" s="214"/>
      <c r="AI47" s="215"/>
      <c r="AJ47" s="17"/>
    </row>
    <row r="48" spans="1:36" x14ac:dyDescent="0.2">
      <c r="A48" s="11"/>
      <c r="B48" s="254"/>
      <c r="C48" s="237"/>
      <c r="D48" s="238"/>
      <c r="E48" s="236"/>
      <c r="F48" s="237"/>
      <c r="G48" s="238"/>
      <c r="H48" s="236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8"/>
      <c r="T48" s="231"/>
      <c r="U48" s="236"/>
      <c r="V48" s="237"/>
      <c r="W48" s="238"/>
      <c r="X48" s="245"/>
      <c r="Y48" s="246"/>
      <c r="Z48" s="247"/>
      <c r="AA48" s="250"/>
      <c r="AB48" s="251"/>
      <c r="AC48" s="250"/>
      <c r="AD48" s="259"/>
      <c r="AE48" s="251"/>
      <c r="AF48" s="216"/>
      <c r="AG48" s="217"/>
      <c r="AH48" s="217"/>
      <c r="AI48" s="218"/>
      <c r="AJ48" s="17"/>
    </row>
    <row r="49" spans="1:36" x14ac:dyDescent="0.2">
      <c r="A49" s="11"/>
      <c r="B49" s="255"/>
      <c r="C49" s="240"/>
      <c r="D49" s="241"/>
      <c r="E49" s="239"/>
      <c r="F49" s="240"/>
      <c r="G49" s="241"/>
      <c r="H49" s="239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1"/>
      <c r="T49" s="232"/>
      <c r="U49" s="239"/>
      <c r="V49" s="240"/>
      <c r="W49" s="241"/>
      <c r="X49" s="271"/>
      <c r="Y49" s="272"/>
      <c r="Z49" s="273"/>
      <c r="AA49" s="275"/>
      <c r="AB49" s="276"/>
      <c r="AC49" s="275"/>
      <c r="AD49" s="278"/>
      <c r="AE49" s="276"/>
      <c r="AF49" s="219"/>
      <c r="AG49" s="220"/>
      <c r="AH49" s="220"/>
      <c r="AI49" s="221"/>
      <c r="AJ49" s="17"/>
    </row>
    <row r="50" spans="1:36" x14ac:dyDescent="0.2">
      <c r="A50" s="11"/>
      <c r="B50" s="253"/>
      <c r="C50" s="234"/>
      <c r="D50" s="235"/>
      <c r="E50" s="233"/>
      <c r="F50" s="234"/>
      <c r="G50" s="235"/>
      <c r="H50" s="233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5"/>
      <c r="T50" s="312"/>
      <c r="U50" s="233"/>
      <c r="V50" s="234"/>
      <c r="W50" s="235"/>
      <c r="X50" s="268"/>
      <c r="Y50" s="269"/>
      <c r="Z50" s="270"/>
      <c r="AA50" s="187" t="str">
        <f>IF(X50&gt;0,$M$20*$M$21," ")</f>
        <v xml:space="preserve"> </v>
      </c>
      <c r="AB50" s="274"/>
      <c r="AC50" s="187" t="str">
        <f>IF(X50&gt;0,X50*AA50*T50," ")</f>
        <v xml:space="preserve"> </v>
      </c>
      <c r="AD50" s="277"/>
      <c r="AE50" s="274"/>
      <c r="AF50" s="213" t="str">
        <f>IF(U50&gt;0,(LOOKUP(U50,$D$10:$D$12,$AA$10:$AA$12)*AC50)," ")</f>
        <v xml:space="preserve"> </v>
      </c>
      <c r="AG50" s="214"/>
      <c r="AH50" s="214"/>
      <c r="AI50" s="215"/>
      <c r="AJ50" s="17"/>
    </row>
    <row r="51" spans="1:36" x14ac:dyDescent="0.2">
      <c r="A51" s="11"/>
      <c r="B51" s="254"/>
      <c r="C51" s="237"/>
      <c r="D51" s="238"/>
      <c r="E51" s="236"/>
      <c r="F51" s="237"/>
      <c r="G51" s="238"/>
      <c r="H51" s="236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8"/>
      <c r="T51" s="231"/>
      <c r="U51" s="236"/>
      <c r="V51" s="237"/>
      <c r="W51" s="238"/>
      <c r="X51" s="245"/>
      <c r="Y51" s="246"/>
      <c r="Z51" s="247"/>
      <c r="AA51" s="250"/>
      <c r="AB51" s="251"/>
      <c r="AC51" s="250"/>
      <c r="AD51" s="259"/>
      <c r="AE51" s="251"/>
      <c r="AF51" s="216"/>
      <c r="AG51" s="217"/>
      <c r="AH51" s="217"/>
      <c r="AI51" s="218"/>
      <c r="AJ51" s="17"/>
    </row>
    <row r="52" spans="1:36" x14ac:dyDescent="0.2">
      <c r="A52" s="11"/>
      <c r="B52" s="255"/>
      <c r="C52" s="240"/>
      <c r="D52" s="241"/>
      <c r="E52" s="239"/>
      <c r="F52" s="240"/>
      <c r="G52" s="241"/>
      <c r="H52" s="239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1"/>
      <c r="T52" s="232"/>
      <c r="U52" s="239"/>
      <c r="V52" s="240"/>
      <c r="W52" s="241"/>
      <c r="X52" s="271"/>
      <c r="Y52" s="272"/>
      <c r="Z52" s="273"/>
      <c r="AA52" s="275"/>
      <c r="AB52" s="276"/>
      <c r="AC52" s="275"/>
      <c r="AD52" s="278"/>
      <c r="AE52" s="276"/>
      <c r="AF52" s="219"/>
      <c r="AG52" s="220"/>
      <c r="AH52" s="220"/>
      <c r="AI52" s="221"/>
      <c r="AJ52" s="17"/>
    </row>
    <row r="53" spans="1:36" x14ac:dyDescent="0.2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28"/>
      <c r="Y53" s="28"/>
      <c r="Z53" s="28"/>
      <c r="AA53" s="28"/>
      <c r="AB53" s="23"/>
      <c r="AC53" s="28"/>
      <c r="AD53" s="28"/>
      <c r="AE53" s="28"/>
      <c r="AF53" s="38"/>
      <c r="AG53" s="38"/>
      <c r="AH53" s="22"/>
      <c r="AI53" s="22"/>
      <c r="AJ53" s="17"/>
    </row>
    <row r="54" spans="1:36" x14ac:dyDescent="0.2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27"/>
      <c r="AE54" s="27"/>
      <c r="AF54" s="27"/>
      <c r="AG54" s="12"/>
      <c r="AH54" s="12"/>
      <c r="AI54" s="12"/>
      <c r="AJ54" s="17"/>
    </row>
    <row r="55" spans="1:36" x14ac:dyDescent="0.2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 t="s">
        <v>74</v>
      </c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7"/>
    </row>
    <row r="56" spans="1:36" x14ac:dyDescent="0.2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 t="s">
        <v>45</v>
      </c>
      <c r="V56" s="12"/>
      <c r="W56" s="205">
        <v>618.6</v>
      </c>
      <c r="X56" s="206"/>
      <c r="Y56" s="206"/>
      <c r="Z56" s="41"/>
      <c r="AA56" s="41" t="s">
        <v>44</v>
      </c>
      <c r="AB56" s="305">
        <f>IF(W56=$U$26,$AF$26,0)+IF(W56=$U$29,$AF$29,0)+IF(W56=$U$32,$AF$32,0)+IF(W56=$U$35,$AF$35,0)+IF(W56=$U$38,$AF$38,0)+IF(W56=$U$41,$AF$41,0)+IF(W56=$U$44,$AF$44,0)+IF(W56=$U$47,$AF$47,0)+IF(W56=$U$50,$AF$50,0)</f>
        <v>0</v>
      </c>
      <c r="AC56" s="306"/>
      <c r="AD56" s="306"/>
      <c r="AE56" s="306"/>
      <c r="AF56" s="307"/>
      <c r="AG56" s="28"/>
      <c r="AH56" s="28"/>
      <c r="AI56" s="28"/>
      <c r="AJ56" s="29"/>
    </row>
    <row r="57" spans="1:36" x14ac:dyDescent="0.2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 t="s">
        <v>45</v>
      </c>
      <c r="V57" s="12"/>
      <c r="W57" s="289">
        <v>618.61</v>
      </c>
      <c r="X57" s="290"/>
      <c r="Y57" s="290"/>
      <c r="Z57" s="41"/>
      <c r="AA57" s="41" t="s">
        <v>44</v>
      </c>
      <c r="AB57" s="305">
        <f>IF(W57=$U$26,$AF$26,0)+IF(W57=$U$29,$AF$29,0)+IF(W57=$U$32,$AF$32,0)+IF(W57=$U$35,$AF$35,0)+IF(W57=$U$38,$AF$38,0)+IF(W57=$U$41,$AF$41,0)+IF(W57=$U$44,$AF$44,0)+IF(W57=$U$47,$AF$47,0)+IF(W57=$U$50,$AF$50,0)</f>
        <v>98679</v>
      </c>
      <c r="AC57" s="306"/>
      <c r="AD57" s="306"/>
      <c r="AE57" s="306"/>
      <c r="AF57" s="307"/>
      <c r="AG57" s="28"/>
      <c r="AH57" s="28"/>
      <c r="AI57" s="28"/>
      <c r="AJ57" s="29"/>
    </row>
    <row r="58" spans="1:36" x14ac:dyDescent="0.2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 t="s">
        <v>45</v>
      </c>
      <c r="V58" s="12"/>
      <c r="W58" s="205">
        <v>618.70000000000005</v>
      </c>
      <c r="X58" s="206"/>
      <c r="Y58" s="206"/>
      <c r="Z58" s="12"/>
      <c r="AA58" s="41" t="s">
        <v>44</v>
      </c>
      <c r="AB58" s="308">
        <f>IF(W58=$U$26,$AC$26,0)+IF(W58=$U$29,$AC$29,0)+IF(W58=$U$32,$AC$32,0)+IF(W58=$U$35,$AC$35,0)+IF(W58=$U$38,$AC$38,0)+IF(W58=$U$41,$AC$41,0)+IF(W58=$U$44,$AC$44,0)+IF(W58=$U$47,$AC$47,0)+IF(W58=$U$50,$AC$50,0)</f>
        <v>4300</v>
      </c>
      <c r="AC58" s="309"/>
      <c r="AD58" s="309"/>
      <c r="AE58" s="309"/>
      <c r="AF58" s="310"/>
      <c r="AG58" s="12" t="s">
        <v>70</v>
      </c>
      <c r="AH58" s="12"/>
      <c r="AI58" s="12"/>
      <c r="AJ58" s="29"/>
    </row>
    <row r="59" spans="1:36" ht="12.75" customHeight="1" thickBot="1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2"/>
      <c r="AD59" s="32"/>
      <c r="AE59" s="32"/>
      <c r="AF59" s="32"/>
      <c r="AG59" s="32"/>
      <c r="AH59" s="32"/>
      <c r="AI59" s="32"/>
      <c r="AJ59" s="33"/>
    </row>
    <row r="60" spans="1:36" ht="13.5" thickBo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x14ac:dyDescent="0.2">
      <c r="A61" s="134"/>
      <c r="B61" s="135"/>
      <c r="C61" s="135"/>
      <c r="D61" s="135"/>
      <c r="E61" s="135"/>
      <c r="F61" s="135"/>
      <c r="G61" s="135"/>
      <c r="H61" s="135"/>
      <c r="I61" s="141" t="s">
        <v>31</v>
      </c>
      <c r="J61" s="141"/>
      <c r="K61" s="141"/>
      <c r="L61" s="141"/>
      <c r="M61" s="141"/>
      <c r="N61" s="141"/>
      <c r="O61" s="141"/>
      <c r="P61" s="141"/>
      <c r="Q61" s="141"/>
      <c r="R61" s="141"/>
      <c r="S61" s="1" t="s">
        <v>32</v>
      </c>
      <c r="T61" s="1"/>
      <c r="U61" s="2"/>
      <c r="V61" s="282" t="str">
        <f>V1</f>
        <v>NEW HAMPTON - ASHLAND</v>
      </c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3"/>
    </row>
    <row r="62" spans="1:36" x14ac:dyDescent="0.2">
      <c r="A62" s="136"/>
      <c r="B62" s="137"/>
      <c r="C62" s="137"/>
      <c r="D62" s="137"/>
      <c r="E62" s="137"/>
      <c r="F62" s="137"/>
      <c r="G62" s="137"/>
      <c r="H62" s="137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39" t="s">
        <v>34</v>
      </c>
      <c r="T62" s="139"/>
      <c r="U62" s="139"/>
      <c r="V62" s="139"/>
      <c r="W62" s="139"/>
      <c r="X62" s="256">
        <f>X2</f>
        <v>15651</v>
      </c>
      <c r="Y62" s="256"/>
      <c r="Z62" s="256"/>
      <c r="AA62" s="256"/>
      <c r="AB62" s="256"/>
      <c r="AC62" s="132" t="s">
        <v>35</v>
      </c>
      <c r="AD62" s="132"/>
      <c r="AE62" s="132"/>
      <c r="AF62" s="256" t="str">
        <f>AF2</f>
        <v>I-93</v>
      </c>
      <c r="AG62" s="256"/>
      <c r="AH62" s="256"/>
      <c r="AI62" s="256"/>
      <c r="AJ62" s="6"/>
    </row>
    <row r="63" spans="1:36" x14ac:dyDescent="0.2">
      <c r="A63" s="136"/>
      <c r="B63" s="137"/>
      <c r="C63" s="137"/>
      <c r="D63" s="137"/>
      <c r="E63" s="137"/>
      <c r="F63" s="137"/>
      <c r="G63" s="137"/>
      <c r="H63" s="137"/>
      <c r="I63" s="144" t="s">
        <v>37</v>
      </c>
      <c r="J63" s="144"/>
      <c r="K63" s="144"/>
      <c r="L63" s="144"/>
      <c r="M63" s="144"/>
      <c r="N63" s="144"/>
      <c r="O63" s="144"/>
      <c r="P63" s="144"/>
      <c r="Q63" s="144"/>
      <c r="R63" s="144"/>
      <c r="S63" s="139" t="s">
        <v>0</v>
      </c>
      <c r="T63" s="139"/>
      <c r="U63" s="139"/>
      <c r="V63" s="139"/>
      <c r="W63" s="139"/>
      <c r="X63" s="139"/>
      <c r="Y63" s="256" t="str">
        <f>Y3</f>
        <v>WAJ</v>
      </c>
      <c r="Z63" s="256"/>
      <c r="AA63" s="256"/>
      <c r="AB63" s="256"/>
      <c r="AC63" s="143" t="s">
        <v>39</v>
      </c>
      <c r="AD63" s="143"/>
      <c r="AE63" s="143"/>
      <c r="AF63" s="252">
        <f>AF3</f>
        <v>39899</v>
      </c>
      <c r="AG63" s="252"/>
      <c r="AH63" s="252"/>
      <c r="AI63" s="252"/>
      <c r="AJ63" s="6"/>
    </row>
    <row r="64" spans="1:36" ht="12.75" customHeight="1" x14ac:dyDescent="0.2">
      <c r="A64" s="136"/>
      <c r="B64" s="137"/>
      <c r="C64" s="137"/>
      <c r="D64" s="137"/>
      <c r="E64" s="137"/>
      <c r="F64" s="137"/>
      <c r="G64" s="137"/>
      <c r="H64" s="137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39" t="s">
        <v>1</v>
      </c>
      <c r="T64" s="139"/>
      <c r="U64" s="139"/>
      <c r="V64" s="139"/>
      <c r="W64" s="139"/>
      <c r="X64" s="256" t="str">
        <f>X4</f>
        <v>RJG</v>
      </c>
      <c r="Y64" s="256"/>
      <c r="Z64" s="256"/>
      <c r="AA64" s="256"/>
      <c r="AB64" s="256"/>
      <c r="AC64" s="132" t="s">
        <v>39</v>
      </c>
      <c r="AD64" s="132"/>
      <c r="AE64" s="132"/>
      <c r="AF64" s="252">
        <f>AF4</f>
        <v>39902</v>
      </c>
      <c r="AG64" s="252"/>
      <c r="AH64" s="252"/>
      <c r="AI64" s="252"/>
      <c r="AJ64" s="6"/>
    </row>
    <row r="65" spans="1:36" ht="12.75" customHeight="1" x14ac:dyDescent="0.2">
      <c r="A65" s="136"/>
      <c r="B65" s="137"/>
      <c r="C65" s="137"/>
      <c r="D65" s="137"/>
      <c r="E65" s="137"/>
      <c r="F65" s="137"/>
      <c r="G65" s="137"/>
      <c r="H65" s="137"/>
      <c r="I65" s="132" t="s">
        <v>40</v>
      </c>
      <c r="J65" s="132"/>
      <c r="K65" s="132"/>
      <c r="L65" s="132"/>
      <c r="M65" s="132"/>
      <c r="N65" s="132"/>
      <c r="O65" s="132"/>
      <c r="P65" s="132"/>
      <c r="Q65" s="256" t="str">
        <f>Q5</f>
        <v>QUANTITIES</v>
      </c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132" t="s">
        <v>42</v>
      </c>
      <c r="AD65" s="132"/>
      <c r="AE65" s="132"/>
      <c r="AF65" s="58">
        <f>AI65</f>
        <v>2</v>
      </c>
      <c r="AG65" s="129" t="s">
        <v>43</v>
      </c>
      <c r="AH65" s="129"/>
      <c r="AI65" s="58">
        <f>AI5</f>
        <v>2</v>
      </c>
      <c r="AJ65" s="6"/>
    </row>
    <row r="66" spans="1:36" ht="12.75" customHeight="1" x14ac:dyDescent="0.2">
      <c r="A66" s="130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7"/>
    </row>
    <row r="67" spans="1:36" x14ac:dyDescent="0.2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10"/>
    </row>
    <row r="68" spans="1:36" x14ac:dyDescent="0.2">
      <c r="A68" s="11"/>
      <c r="B68" s="13" t="s">
        <v>73</v>
      </c>
      <c r="C68" s="13"/>
      <c r="E68" s="15"/>
      <c r="F68" s="15"/>
      <c r="G68" s="15"/>
      <c r="H68" s="15"/>
      <c r="I68" s="15"/>
      <c r="J68" s="15"/>
      <c r="K68" s="15"/>
      <c r="L68" s="15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6"/>
      <c r="Z68" s="16"/>
      <c r="AA68" s="16"/>
      <c r="AB68" s="16"/>
      <c r="AC68" s="16"/>
      <c r="AD68" s="16"/>
      <c r="AE68" s="16"/>
      <c r="AF68" s="12"/>
      <c r="AG68" s="12"/>
      <c r="AH68" s="12"/>
      <c r="AI68" s="12"/>
      <c r="AJ68" s="17"/>
    </row>
    <row r="69" spans="1:36" x14ac:dyDescent="0.2">
      <c r="A69" s="11"/>
      <c r="B69" s="12"/>
      <c r="C69" s="12"/>
      <c r="D69" s="15"/>
      <c r="E69" s="15"/>
      <c r="F69" s="15"/>
      <c r="G69" s="12"/>
      <c r="H69" s="12"/>
      <c r="I69" s="18"/>
      <c r="J69" s="18"/>
      <c r="K69" s="18"/>
      <c r="L69" s="18"/>
      <c r="M69" s="12"/>
      <c r="N69" s="12"/>
      <c r="O69" s="15"/>
      <c r="P69" s="12"/>
      <c r="Q69" s="12"/>
      <c r="R69" s="12"/>
      <c r="S69" s="12"/>
      <c r="T69" s="19"/>
      <c r="U69" s="19"/>
      <c r="V69" s="19"/>
      <c r="W69" s="19"/>
      <c r="X69" s="19"/>
      <c r="Y69" s="20"/>
      <c r="Z69" s="16"/>
      <c r="AA69" s="16"/>
      <c r="AB69" s="16"/>
      <c r="AC69" s="16"/>
      <c r="AD69" s="16"/>
      <c r="AE69" s="16"/>
      <c r="AF69" s="16"/>
      <c r="AG69" s="16"/>
      <c r="AH69" s="12"/>
      <c r="AI69" s="12"/>
      <c r="AJ69" s="17"/>
    </row>
    <row r="70" spans="1:36" x14ac:dyDescent="0.2">
      <c r="A70" s="11"/>
      <c r="B70" s="13" t="s">
        <v>113</v>
      </c>
      <c r="C70" s="12"/>
      <c r="D70" s="12"/>
      <c r="E70" s="12"/>
      <c r="F70" s="12"/>
      <c r="G70" s="21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9"/>
      <c r="AH70" s="12"/>
      <c r="AI70" s="12"/>
      <c r="AJ70" s="17"/>
    </row>
    <row r="71" spans="1:36" ht="12.75" customHeight="1" x14ac:dyDescent="0.2">
      <c r="A71" s="11"/>
      <c r="B71" s="295" t="s">
        <v>65</v>
      </c>
      <c r="C71" s="261"/>
      <c r="D71" s="261"/>
      <c r="E71" s="297" t="s">
        <v>67</v>
      </c>
      <c r="F71" s="298"/>
      <c r="G71" s="299"/>
      <c r="H71" s="260" t="s">
        <v>66</v>
      </c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2"/>
      <c r="T71" s="266" t="s">
        <v>78</v>
      </c>
      <c r="U71" s="260" t="s">
        <v>57</v>
      </c>
      <c r="V71" s="261"/>
      <c r="W71" s="262"/>
      <c r="X71" s="283" t="s">
        <v>64</v>
      </c>
      <c r="Y71" s="284"/>
      <c r="Z71" s="303"/>
      <c r="AA71" s="283" t="s">
        <v>63</v>
      </c>
      <c r="AB71" s="303"/>
      <c r="AC71" s="283" t="s">
        <v>62</v>
      </c>
      <c r="AD71" s="284"/>
      <c r="AE71" s="303"/>
      <c r="AF71" s="283" t="s">
        <v>61</v>
      </c>
      <c r="AG71" s="284"/>
      <c r="AH71" s="284"/>
      <c r="AI71" s="285"/>
      <c r="AJ71" s="17"/>
    </row>
    <row r="72" spans="1:36" ht="13.5" thickBot="1" x14ac:dyDescent="0.25">
      <c r="A72" s="11"/>
      <c r="B72" s="296"/>
      <c r="C72" s="264"/>
      <c r="D72" s="264"/>
      <c r="E72" s="300"/>
      <c r="F72" s="301"/>
      <c r="G72" s="302"/>
      <c r="H72" s="263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5"/>
      <c r="T72" s="267"/>
      <c r="U72" s="263"/>
      <c r="V72" s="264"/>
      <c r="W72" s="265"/>
      <c r="X72" s="286"/>
      <c r="Y72" s="287"/>
      <c r="Z72" s="304"/>
      <c r="AA72" s="286"/>
      <c r="AB72" s="304"/>
      <c r="AC72" s="286"/>
      <c r="AD72" s="287"/>
      <c r="AE72" s="304"/>
      <c r="AF72" s="286"/>
      <c r="AG72" s="287"/>
      <c r="AH72" s="287"/>
      <c r="AI72" s="288"/>
      <c r="AJ72" s="17"/>
    </row>
    <row r="73" spans="1:36" ht="13.5" customHeight="1" thickTop="1" x14ac:dyDescent="0.2">
      <c r="A73" s="11"/>
      <c r="B73" s="253"/>
      <c r="C73" s="234"/>
      <c r="D73" s="235"/>
      <c r="E73" s="233"/>
      <c r="F73" s="234"/>
      <c r="G73" s="235"/>
      <c r="H73" s="233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5"/>
      <c r="T73" s="230"/>
      <c r="U73" s="279"/>
      <c r="V73" s="280"/>
      <c r="W73" s="281"/>
      <c r="X73" s="242"/>
      <c r="Y73" s="243"/>
      <c r="Z73" s="244"/>
      <c r="AA73" s="248" t="str">
        <f>IF(X73&gt;0,$M$20*$M$21," ")</f>
        <v xml:space="preserve"> </v>
      </c>
      <c r="AB73" s="249"/>
      <c r="AC73" s="248" t="str">
        <f>IF(X73&gt;0,X73*AA73*T73," ")</f>
        <v xml:space="preserve"> </v>
      </c>
      <c r="AD73" s="258"/>
      <c r="AE73" s="249"/>
      <c r="AF73" s="227" t="str">
        <f>IF(U73&gt;0,(LOOKUP(U73,$D$10:$D$12,$AA$10:$AA$12)*AC73)," ")</f>
        <v xml:space="preserve"> </v>
      </c>
      <c r="AG73" s="228"/>
      <c r="AH73" s="228"/>
      <c r="AI73" s="229"/>
      <c r="AJ73" s="17"/>
    </row>
    <row r="74" spans="1:36" x14ac:dyDescent="0.2">
      <c r="A74" s="11"/>
      <c r="B74" s="254"/>
      <c r="C74" s="237"/>
      <c r="D74" s="238"/>
      <c r="E74" s="236"/>
      <c r="F74" s="237"/>
      <c r="G74" s="238"/>
      <c r="H74" s="236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8"/>
      <c r="T74" s="231"/>
      <c r="U74" s="236"/>
      <c r="V74" s="237"/>
      <c r="W74" s="238"/>
      <c r="X74" s="245"/>
      <c r="Y74" s="246"/>
      <c r="Z74" s="247"/>
      <c r="AA74" s="250"/>
      <c r="AB74" s="251"/>
      <c r="AC74" s="250"/>
      <c r="AD74" s="259"/>
      <c r="AE74" s="251"/>
      <c r="AF74" s="216"/>
      <c r="AG74" s="217"/>
      <c r="AH74" s="217"/>
      <c r="AI74" s="218"/>
      <c r="AJ74" s="17"/>
    </row>
    <row r="75" spans="1:36" x14ac:dyDescent="0.2">
      <c r="A75" s="11"/>
      <c r="B75" s="255"/>
      <c r="C75" s="240"/>
      <c r="D75" s="241"/>
      <c r="E75" s="239"/>
      <c r="F75" s="240"/>
      <c r="G75" s="241"/>
      <c r="H75" s="239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1"/>
      <c r="T75" s="232"/>
      <c r="U75" s="236"/>
      <c r="V75" s="237"/>
      <c r="W75" s="238"/>
      <c r="X75" s="245"/>
      <c r="Y75" s="246"/>
      <c r="Z75" s="247"/>
      <c r="AA75" s="250"/>
      <c r="AB75" s="251"/>
      <c r="AC75" s="250"/>
      <c r="AD75" s="259"/>
      <c r="AE75" s="251"/>
      <c r="AF75" s="219"/>
      <c r="AG75" s="220"/>
      <c r="AH75" s="220"/>
      <c r="AI75" s="221"/>
      <c r="AJ75" s="17"/>
    </row>
    <row r="76" spans="1:36" ht="12.75" customHeight="1" x14ac:dyDescent="0.2">
      <c r="A76" s="11"/>
      <c r="B76" s="253"/>
      <c r="C76" s="234"/>
      <c r="D76" s="235"/>
      <c r="E76" s="233"/>
      <c r="F76" s="234"/>
      <c r="G76" s="235"/>
      <c r="H76" s="233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5"/>
      <c r="T76" s="312"/>
      <c r="U76" s="233"/>
      <c r="V76" s="234"/>
      <c r="W76" s="235"/>
      <c r="X76" s="268"/>
      <c r="Y76" s="269"/>
      <c r="Z76" s="270"/>
      <c r="AA76" s="187" t="str">
        <f>IF(X76&gt;0,$M$20*$M$21," ")</f>
        <v xml:space="preserve"> </v>
      </c>
      <c r="AB76" s="274"/>
      <c r="AC76" s="187" t="str">
        <f>IF(X76&gt;0,X76*AA76*T76," ")</f>
        <v xml:space="preserve"> </v>
      </c>
      <c r="AD76" s="277"/>
      <c r="AE76" s="274"/>
      <c r="AF76" s="213" t="str">
        <f>IF(U76&gt;0,(LOOKUP(U76,$D$10:$D$12,$AA$10:$AA$12)*AC76)," ")</f>
        <v xml:space="preserve"> </v>
      </c>
      <c r="AG76" s="214"/>
      <c r="AH76" s="214"/>
      <c r="AI76" s="215"/>
      <c r="AJ76" s="17"/>
    </row>
    <row r="77" spans="1:36" x14ac:dyDescent="0.2">
      <c r="A77" s="11"/>
      <c r="B77" s="254"/>
      <c r="C77" s="237"/>
      <c r="D77" s="238"/>
      <c r="E77" s="236"/>
      <c r="F77" s="237"/>
      <c r="G77" s="238"/>
      <c r="H77" s="236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8"/>
      <c r="T77" s="231"/>
      <c r="U77" s="236"/>
      <c r="V77" s="237"/>
      <c r="W77" s="238"/>
      <c r="X77" s="245"/>
      <c r="Y77" s="246"/>
      <c r="Z77" s="247"/>
      <c r="AA77" s="250"/>
      <c r="AB77" s="251"/>
      <c r="AC77" s="250"/>
      <c r="AD77" s="259"/>
      <c r="AE77" s="251"/>
      <c r="AF77" s="216"/>
      <c r="AG77" s="217"/>
      <c r="AH77" s="217"/>
      <c r="AI77" s="218"/>
      <c r="AJ77" s="17"/>
    </row>
    <row r="78" spans="1:36" x14ac:dyDescent="0.2">
      <c r="A78" s="11"/>
      <c r="B78" s="255"/>
      <c r="C78" s="240"/>
      <c r="D78" s="241"/>
      <c r="E78" s="239"/>
      <c r="F78" s="240"/>
      <c r="G78" s="241"/>
      <c r="H78" s="239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1"/>
      <c r="T78" s="232"/>
      <c r="U78" s="239"/>
      <c r="V78" s="240"/>
      <c r="W78" s="241"/>
      <c r="X78" s="271"/>
      <c r="Y78" s="272"/>
      <c r="Z78" s="273"/>
      <c r="AA78" s="275"/>
      <c r="AB78" s="276"/>
      <c r="AC78" s="275"/>
      <c r="AD78" s="278"/>
      <c r="AE78" s="276"/>
      <c r="AF78" s="219"/>
      <c r="AG78" s="220"/>
      <c r="AH78" s="220"/>
      <c r="AI78" s="221"/>
      <c r="AJ78" s="17"/>
    </row>
    <row r="79" spans="1:36" x14ac:dyDescent="0.2">
      <c r="A79" s="11"/>
      <c r="B79" s="253"/>
      <c r="C79" s="234"/>
      <c r="D79" s="235"/>
      <c r="E79" s="233"/>
      <c r="F79" s="234"/>
      <c r="G79" s="235"/>
      <c r="H79" s="233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5"/>
      <c r="T79" s="312"/>
      <c r="U79" s="233"/>
      <c r="V79" s="234"/>
      <c r="W79" s="235"/>
      <c r="X79" s="268"/>
      <c r="Y79" s="269"/>
      <c r="Z79" s="270"/>
      <c r="AA79" s="187" t="str">
        <f>IF(X79&gt;0,$M$20*$M$21," ")</f>
        <v xml:space="preserve"> </v>
      </c>
      <c r="AB79" s="274"/>
      <c r="AC79" s="187" t="str">
        <f>IF(X79&gt;0,X79*AA79*T79," ")</f>
        <v xml:space="preserve"> </v>
      </c>
      <c r="AD79" s="277"/>
      <c r="AE79" s="274"/>
      <c r="AF79" s="213" t="str">
        <f>IF(U79&gt;0,(LOOKUP(U79,$D$10:$D$12,$AA$10:$AA$12)*AC79)," ")</f>
        <v xml:space="preserve"> </v>
      </c>
      <c r="AG79" s="214"/>
      <c r="AH79" s="214"/>
      <c r="AI79" s="215"/>
      <c r="AJ79" s="17"/>
    </row>
    <row r="80" spans="1:36" x14ac:dyDescent="0.2">
      <c r="A80" s="11"/>
      <c r="B80" s="254"/>
      <c r="C80" s="237"/>
      <c r="D80" s="238"/>
      <c r="E80" s="236"/>
      <c r="F80" s="237"/>
      <c r="G80" s="238"/>
      <c r="H80" s="236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8"/>
      <c r="T80" s="231"/>
      <c r="U80" s="236"/>
      <c r="V80" s="237"/>
      <c r="W80" s="238"/>
      <c r="X80" s="245"/>
      <c r="Y80" s="246"/>
      <c r="Z80" s="247"/>
      <c r="AA80" s="250"/>
      <c r="AB80" s="251"/>
      <c r="AC80" s="250"/>
      <c r="AD80" s="259"/>
      <c r="AE80" s="251"/>
      <c r="AF80" s="216"/>
      <c r="AG80" s="217"/>
      <c r="AH80" s="217"/>
      <c r="AI80" s="218"/>
      <c r="AJ80" s="17"/>
    </row>
    <row r="81" spans="1:36" x14ac:dyDescent="0.2">
      <c r="A81" s="11"/>
      <c r="B81" s="255"/>
      <c r="C81" s="240"/>
      <c r="D81" s="241"/>
      <c r="E81" s="239"/>
      <c r="F81" s="240"/>
      <c r="G81" s="241"/>
      <c r="H81" s="239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1"/>
      <c r="T81" s="232"/>
      <c r="U81" s="239"/>
      <c r="V81" s="240"/>
      <c r="W81" s="241"/>
      <c r="X81" s="271"/>
      <c r="Y81" s="272"/>
      <c r="Z81" s="273"/>
      <c r="AA81" s="275"/>
      <c r="AB81" s="276"/>
      <c r="AC81" s="275"/>
      <c r="AD81" s="278"/>
      <c r="AE81" s="276"/>
      <c r="AF81" s="219"/>
      <c r="AG81" s="220"/>
      <c r="AH81" s="220"/>
      <c r="AI81" s="221"/>
      <c r="AJ81" s="17"/>
    </row>
    <row r="82" spans="1:36" x14ac:dyDescent="0.2">
      <c r="A82" s="11"/>
      <c r="B82" s="253"/>
      <c r="C82" s="234"/>
      <c r="D82" s="235"/>
      <c r="E82" s="233"/>
      <c r="F82" s="234"/>
      <c r="G82" s="235"/>
      <c r="H82" s="233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5"/>
      <c r="T82" s="312"/>
      <c r="U82" s="233"/>
      <c r="V82" s="234"/>
      <c r="W82" s="235"/>
      <c r="X82" s="268"/>
      <c r="Y82" s="269"/>
      <c r="Z82" s="270"/>
      <c r="AA82" s="187" t="str">
        <f>IF(X82&gt;0,$M$20*$M$21," ")</f>
        <v xml:space="preserve"> </v>
      </c>
      <c r="AB82" s="274"/>
      <c r="AC82" s="187" t="str">
        <f>IF(X82&gt;0,X82*AA82*T82," ")</f>
        <v xml:space="preserve"> </v>
      </c>
      <c r="AD82" s="277"/>
      <c r="AE82" s="274"/>
      <c r="AF82" s="213" t="str">
        <f>IF(U82&gt;0,(LOOKUP(U82,$D$10:$D$12,$AA$10:$AA$12)*AC82)," ")</f>
        <v xml:space="preserve"> </v>
      </c>
      <c r="AG82" s="214"/>
      <c r="AH82" s="214"/>
      <c r="AI82" s="215"/>
      <c r="AJ82" s="17"/>
    </row>
    <row r="83" spans="1:36" x14ac:dyDescent="0.2">
      <c r="A83" s="11"/>
      <c r="B83" s="254"/>
      <c r="C83" s="237"/>
      <c r="D83" s="238"/>
      <c r="E83" s="236"/>
      <c r="F83" s="237"/>
      <c r="G83" s="238"/>
      <c r="H83" s="236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8"/>
      <c r="T83" s="231"/>
      <c r="U83" s="236"/>
      <c r="V83" s="237"/>
      <c r="W83" s="238"/>
      <c r="X83" s="245"/>
      <c r="Y83" s="246"/>
      <c r="Z83" s="247"/>
      <c r="AA83" s="250"/>
      <c r="AB83" s="251"/>
      <c r="AC83" s="250"/>
      <c r="AD83" s="259"/>
      <c r="AE83" s="251"/>
      <c r="AF83" s="216"/>
      <c r="AG83" s="217"/>
      <c r="AH83" s="217"/>
      <c r="AI83" s="218"/>
      <c r="AJ83" s="17"/>
    </row>
    <row r="84" spans="1:36" x14ac:dyDescent="0.2">
      <c r="A84" s="11"/>
      <c r="B84" s="255"/>
      <c r="C84" s="240"/>
      <c r="D84" s="241"/>
      <c r="E84" s="239"/>
      <c r="F84" s="240"/>
      <c r="G84" s="241"/>
      <c r="H84" s="239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1"/>
      <c r="T84" s="232"/>
      <c r="U84" s="239"/>
      <c r="V84" s="240"/>
      <c r="W84" s="241"/>
      <c r="X84" s="271"/>
      <c r="Y84" s="272"/>
      <c r="Z84" s="273"/>
      <c r="AA84" s="275"/>
      <c r="AB84" s="276"/>
      <c r="AC84" s="275"/>
      <c r="AD84" s="278"/>
      <c r="AE84" s="276"/>
      <c r="AF84" s="219"/>
      <c r="AG84" s="220"/>
      <c r="AH84" s="220"/>
      <c r="AI84" s="221"/>
      <c r="AJ84" s="17"/>
    </row>
    <row r="85" spans="1:36" x14ac:dyDescent="0.2">
      <c r="A85" s="11"/>
      <c r="B85" s="253"/>
      <c r="C85" s="234"/>
      <c r="D85" s="235"/>
      <c r="E85" s="233"/>
      <c r="F85" s="234"/>
      <c r="G85" s="235"/>
      <c r="H85" s="233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5"/>
      <c r="T85" s="312"/>
      <c r="U85" s="233"/>
      <c r="V85" s="234"/>
      <c r="W85" s="235"/>
      <c r="X85" s="268"/>
      <c r="Y85" s="269"/>
      <c r="Z85" s="270"/>
      <c r="AA85" s="187" t="str">
        <f>IF(X85&gt;0,$M$20*$M$21," ")</f>
        <v xml:space="preserve"> </v>
      </c>
      <c r="AB85" s="274"/>
      <c r="AC85" s="187" t="str">
        <f>IF(X85&gt;0,X85*AA85*T85," ")</f>
        <v xml:space="preserve"> </v>
      </c>
      <c r="AD85" s="277"/>
      <c r="AE85" s="274"/>
      <c r="AF85" s="213" t="str">
        <f>IF(U85&gt;0,(LOOKUP(U85,$D$10:$D$12,$AA$10:$AA$12)*AC85)," ")</f>
        <v xml:space="preserve"> </v>
      </c>
      <c r="AG85" s="214"/>
      <c r="AH85" s="214"/>
      <c r="AI85" s="215"/>
      <c r="AJ85" s="17"/>
    </row>
    <row r="86" spans="1:36" x14ac:dyDescent="0.2">
      <c r="A86" s="11"/>
      <c r="B86" s="254"/>
      <c r="C86" s="237"/>
      <c r="D86" s="238"/>
      <c r="E86" s="236"/>
      <c r="F86" s="237"/>
      <c r="G86" s="238"/>
      <c r="H86" s="236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8"/>
      <c r="T86" s="231"/>
      <c r="U86" s="236"/>
      <c r="V86" s="237"/>
      <c r="W86" s="238"/>
      <c r="X86" s="245"/>
      <c r="Y86" s="246"/>
      <c r="Z86" s="247"/>
      <c r="AA86" s="250"/>
      <c r="AB86" s="251"/>
      <c r="AC86" s="250"/>
      <c r="AD86" s="259"/>
      <c r="AE86" s="251"/>
      <c r="AF86" s="216"/>
      <c r="AG86" s="217"/>
      <c r="AH86" s="217"/>
      <c r="AI86" s="218"/>
      <c r="AJ86" s="17"/>
    </row>
    <row r="87" spans="1:36" x14ac:dyDescent="0.2">
      <c r="A87" s="11"/>
      <c r="B87" s="255"/>
      <c r="C87" s="240"/>
      <c r="D87" s="241"/>
      <c r="E87" s="239"/>
      <c r="F87" s="240"/>
      <c r="G87" s="241"/>
      <c r="H87" s="239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1"/>
      <c r="T87" s="232"/>
      <c r="U87" s="239"/>
      <c r="V87" s="240"/>
      <c r="W87" s="241"/>
      <c r="X87" s="271"/>
      <c r="Y87" s="272"/>
      <c r="Z87" s="273"/>
      <c r="AA87" s="275"/>
      <c r="AB87" s="276"/>
      <c r="AC87" s="275"/>
      <c r="AD87" s="278"/>
      <c r="AE87" s="276"/>
      <c r="AF87" s="219"/>
      <c r="AG87" s="220"/>
      <c r="AH87" s="220"/>
      <c r="AI87" s="221"/>
      <c r="AJ87" s="17"/>
    </row>
    <row r="88" spans="1:36" x14ac:dyDescent="0.2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7"/>
    </row>
    <row r="89" spans="1:36" x14ac:dyDescent="0.2">
      <c r="A89" s="11"/>
      <c r="B89" s="13" t="s">
        <v>104</v>
      </c>
      <c r="C89" s="12"/>
      <c r="D89" s="12"/>
      <c r="E89" s="12"/>
      <c r="F89" s="12"/>
      <c r="G89" s="21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9"/>
      <c r="AH89" s="12"/>
      <c r="AI89" s="12"/>
      <c r="AJ89" s="17"/>
    </row>
    <row r="90" spans="1:36" ht="12.75" customHeight="1" x14ac:dyDescent="0.2">
      <c r="A90" s="11"/>
      <c r="B90" s="295" t="s">
        <v>65</v>
      </c>
      <c r="C90" s="261"/>
      <c r="D90" s="261"/>
      <c r="E90" s="297" t="s">
        <v>67</v>
      </c>
      <c r="F90" s="298"/>
      <c r="G90" s="299"/>
      <c r="H90" s="260" t="s">
        <v>66</v>
      </c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2"/>
      <c r="T90" s="266" t="s">
        <v>78</v>
      </c>
      <c r="U90" s="260" t="s">
        <v>57</v>
      </c>
      <c r="V90" s="261"/>
      <c r="W90" s="262"/>
      <c r="X90" s="283" t="s">
        <v>64</v>
      </c>
      <c r="Y90" s="284"/>
      <c r="Z90" s="303"/>
      <c r="AA90" s="283" t="s">
        <v>63</v>
      </c>
      <c r="AB90" s="303"/>
      <c r="AC90" s="283" t="s">
        <v>62</v>
      </c>
      <c r="AD90" s="284"/>
      <c r="AE90" s="303"/>
      <c r="AF90" s="283" t="s">
        <v>61</v>
      </c>
      <c r="AG90" s="284"/>
      <c r="AH90" s="284"/>
      <c r="AI90" s="285"/>
      <c r="AJ90" s="17"/>
    </row>
    <row r="91" spans="1:36" ht="13.5" thickBot="1" x14ac:dyDescent="0.25">
      <c r="A91" s="11"/>
      <c r="B91" s="296"/>
      <c r="C91" s="264"/>
      <c r="D91" s="264"/>
      <c r="E91" s="300"/>
      <c r="F91" s="301"/>
      <c r="G91" s="302"/>
      <c r="H91" s="263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5"/>
      <c r="T91" s="267"/>
      <c r="U91" s="263"/>
      <c r="V91" s="264"/>
      <c r="W91" s="265"/>
      <c r="X91" s="286"/>
      <c r="Y91" s="287"/>
      <c r="Z91" s="304"/>
      <c r="AA91" s="286"/>
      <c r="AB91" s="304"/>
      <c r="AC91" s="286"/>
      <c r="AD91" s="287"/>
      <c r="AE91" s="304"/>
      <c r="AF91" s="286"/>
      <c r="AG91" s="287"/>
      <c r="AH91" s="287"/>
      <c r="AI91" s="288"/>
      <c r="AJ91" s="17"/>
    </row>
    <row r="92" spans="1:36" ht="13.5" customHeight="1" thickTop="1" x14ac:dyDescent="0.2">
      <c r="A92" s="11"/>
      <c r="B92" s="311" t="s">
        <v>36</v>
      </c>
      <c r="C92" s="280"/>
      <c r="D92" s="281"/>
      <c r="E92" s="279" t="s">
        <v>84</v>
      </c>
      <c r="F92" s="280"/>
      <c r="G92" s="281"/>
      <c r="H92" s="279" t="s">
        <v>85</v>
      </c>
      <c r="I92" s="280"/>
      <c r="J92" s="280"/>
      <c r="K92" s="280"/>
      <c r="L92" s="280"/>
      <c r="M92" s="280"/>
      <c r="N92" s="280"/>
      <c r="O92" s="280"/>
      <c r="P92" s="280"/>
      <c r="Q92" s="280"/>
      <c r="R92" s="280"/>
      <c r="S92" s="281"/>
      <c r="T92" s="230">
        <v>1</v>
      </c>
      <c r="U92" s="279">
        <v>618.61</v>
      </c>
      <c r="V92" s="280"/>
      <c r="W92" s="281"/>
      <c r="X92" s="242">
        <v>4</v>
      </c>
      <c r="Y92" s="243"/>
      <c r="Z92" s="244"/>
      <c r="AA92" s="248">
        <f>IF(X92&gt;0,$M$20*$M$21," ")</f>
        <v>50</v>
      </c>
      <c r="AB92" s="249"/>
      <c r="AC92" s="248">
        <f>IF(X92&gt;0,X92*AA92*T92," ")</f>
        <v>200</v>
      </c>
      <c r="AD92" s="258"/>
      <c r="AE92" s="249"/>
      <c r="AF92" s="227">
        <f>IF(U92&gt;0,(LOOKUP(U92,$D$10:$D$12,$AA$10:$AA$12)*AC92)," ")</f>
        <v>15540</v>
      </c>
      <c r="AG92" s="228"/>
      <c r="AH92" s="228"/>
      <c r="AI92" s="229"/>
      <c r="AJ92" s="17"/>
    </row>
    <row r="93" spans="1:36" x14ac:dyDescent="0.2">
      <c r="A93" s="11"/>
      <c r="B93" s="254"/>
      <c r="C93" s="237"/>
      <c r="D93" s="238"/>
      <c r="E93" s="236"/>
      <c r="F93" s="237"/>
      <c r="G93" s="238"/>
      <c r="H93" s="236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8"/>
      <c r="T93" s="231"/>
      <c r="U93" s="236"/>
      <c r="V93" s="237"/>
      <c r="W93" s="238"/>
      <c r="X93" s="245"/>
      <c r="Y93" s="246"/>
      <c r="Z93" s="247"/>
      <c r="AA93" s="250"/>
      <c r="AB93" s="251"/>
      <c r="AC93" s="250"/>
      <c r="AD93" s="259"/>
      <c r="AE93" s="251"/>
      <c r="AF93" s="216"/>
      <c r="AG93" s="217"/>
      <c r="AH93" s="217"/>
      <c r="AI93" s="218"/>
      <c r="AJ93" s="17"/>
    </row>
    <row r="94" spans="1:36" x14ac:dyDescent="0.2">
      <c r="A94" s="11"/>
      <c r="B94" s="254"/>
      <c r="C94" s="237"/>
      <c r="D94" s="238"/>
      <c r="E94" s="236"/>
      <c r="F94" s="237"/>
      <c r="G94" s="238"/>
      <c r="H94" s="239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1"/>
      <c r="T94" s="232"/>
      <c r="U94" s="236"/>
      <c r="V94" s="237"/>
      <c r="W94" s="238"/>
      <c r="X94" s="245"/>
      <c r="Y94" s="246"/>
      <c r="Z94" s="247"/>
      <c r="AA94" s="250"/>
      <c r="AB94" s="251"/>
      <c r="AC94" s="250"/>
      <c r="AD94" s="259"/>
      <c r="AE94" s="251"/>
      <c r="AF94" s="219"/>
      <c r="AG94" s="220"/>
      <c r="AH94" s="220"/>
      <c r="AI94" s="221"/>
      <c r="AJ94" s="17"/>
    </row>
    <row r="95" spans="1:36" ht="12.75" customHeight="1" x14ac:dyDescent="0.2">
      <c r="A95" s="11"/>
      <c r="B95" s="253"/>
      <c r="C95" s="234"/>
      <c r="D95" s="235"/>
      <c r="E95" s="233"/>
      <c r="F95" s="234"/>
      <c r="G95" s="235"/>
      <c r="H95" s="233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5"/>
      <c r="T95" s="312"/>
      <c r="U95" s="233"/>
      <c r="V95" s="234"/>
      <c r="W95" s="235"/>
      <c r="X95" s="268"/>
      <c r="Y95" s="269"/>
      <c r="Z95" s="270"/>
      <c r="AA95" s="187" t="str">
        <f>IF(X95&gt;0,$M$20*$M$21," ")</f>
        <v xml:space="preserve"> </v>
      </c>
      <c r="AB95" s="274"/>
      <c r="AC95" s="187" t="str">
        <f>IF(X95&gt;0,X95*AA95*T95," ")</f>
        <v xml:space="preserve"> </v>
      </c>
      <c r="AD95" s="277"/>
      <c r="AE95" s="274"/>
      <c r="AF95" s="213" t="str">
        <f>IF(U95&gt;0,(LOOKUP(U95,$D$10:$D$12,$AA$10:$AA$12)*AC95)," ")</f>
        <v xml:space="preserve"> </v>
      </c>
      <c r="AG95" s="214"/>
      <c r="AH95" s="214"/>
      <c r="AI95" s="215"/>
      <c r="AJ95" s="17"/>
    </row>
    <row r="96" spans="1:36" x14ac:dyDescent="0.2">
      <c r="A96" s="11"/>
      <c r="B96" s="254"/>
      <c r="C96" s="237"/>
      <c r="D96" s="238"/>
      <c r="E96" s="236"/>
      <c r="F96" s="237"/>
      <c r="G96" s="238"/>
      <c r="H96" s="236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8"/>
      <c r="T96" s="231"/>
      <c r="U96" s="236"/>
      <c r="V96" s="237"/>
      <c r="W96" s="238"/>
      <c r="X96" s="245"/>
      <c r="Y96" s="246"/>
      <c r="Z96" s="247"/>
      <c r="AA96" s="250"/>
      <c r="AB96" s="251"/>
      <c r="AC96" s="250"/>
      <c r="AD96" s="259"/>
      <c r="AE96" s="251"/>
      <c r="AF96" s="216"/>
      <c r="AG96" s="217"/>
      <c r="AH96" s="217"/>
      <c r="AI96" s="218"/>
      <c r="AJ96" s="17"/>
    </row>
    <row r="97" spans="1:36" x14ac:dyDescent="0.2">
      <c r="A97" s="11"/>
      <c r="B97" s="255"/>
      <c r="C97" s="240"/>
      <c r="D97" s="241"/>
      <c r="E97" s="239"/>
      <c r="F97" s="240"/>
      <c r="G97" s="241"/>
      <c r="H97" s="239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1"/>
      <c r="T97" s="232"/>
      <c r="U97" s="239"/>
      <c r="V97" s="240"/>
      <c r="W97" s="241"/>
      <c r="X97" s="271"/>
      <c r="Y97" s="272"/>
      <c r="Z97" s="273"/>
      <c r="AA97" s="275"/>
      <c r="AB97" s="276"/>
      <c r="AC97" s="275"/>
      <c r="AD97" s="278"/>
      <c r="AE97" s="276"/>
      <c r="AF97" s="219"/>
      <c r="AG97" s="220"/>
      <c r="AH97" s="220"/>
      <c r="AI97" s="221"/>
      <c r="AJ97" s="17"/>
    </row>
    <row r="98" spans="1:36" x14ac:dyDescent="0.2">
      <c r="A98" s="11"/>
      <c r="B98" s="253"/>
      <c r="C98" s="234"/>
      <c r="D98" s="235"/>
      <c r="E98" s="233"/>
      <c r="F98" s="234"/>
      <c r="G98" s="235"/>
      <c r="H98" s="233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5"/>
      <c r="T98" s="312"/>
      <c r="U98" s="233"/>
      <c r="V98" s="234"/>
      <c r="W98" s="235"/>
      <c r="X98" s="268"/>
      <c r="Y98" s="269"/>
      <c r="Z98" s="270"/>
      <c r="AA98" s="187" t="str">
        <f>IF(X98&gt;0,$M$20*$M$21," ")</f>
        <v xml:space="preserve"> </v>
      </c>
      <c r="AB98" s="274"/>
      <c r="AC98" s="187" t="str">
        <f>IF(X98&gt;0,X98*AA98*T98," ")</f>
        <v xml:space="preserve"> </v>
      </c>
      <c r="AD98" s="277"/>
      <c r="AE98" s="274"/>
      <c r="AF98" s="213" t="str">
        <f>IF(U98&gt;0,(LOOKUP(U98,$D$10:$D$12,$AA$10:$AA$12)*AC98)," ")</f>
        <v xml:space="preserve"> </v>
      </c>
      <c r="AG98" s="214"/>
      <c r="AH98" s="214"/>
      <c r="AI98" s="215"/>
      <c r="AJ98" s="17"/>
    </row>
    <row r="99" spans="1:36" x14ac:dyDescent="0.2">
      <c r="A99" s="11"/>
      <c r="B99" s="254"/>
      <c r="C99" s="237"/>
      <c r="D99" s="238"/>
      <c r="E99" s="236"/>
      <c r="F99" s="237"/>
      <c r="G99" s="238"/>
      <c r="H99" s="236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8"/>
      <c r="T99" s="231"/>
      <c r="U99" s="236"/>
      <c r="V99" s="237"/>
      <c r="W99" s="238"/>
      <c r="X99" s="245"/>
      <c r="Y99" s="246"/>
      <c r="Z99" s="247"/>
      <c r="AA99" s="250"/>
      <c r="AB99" s="251"/>
      <c r="AC99" s="250"/>
      <c r="AD99" s="259"/>
      <c r="AE99" s="251"/>
      <c r="AF99" s="216"/>
      <c r="AG99" s="217"/>
      <c r="AH99" s="217"/>
      <c r="AI99" s="218"/>
      <c r="AJ99" s="17"/>
    </row>
    <row r="100" spans="1:36" x14ac:dyDescent="0.2">
      <c r="A100" s="11"/>
      <c r="B100" s="255"/>
      <c r="C100" s="240"/>
      <c r="D100" s="241"/>
      <c r="E100" s="239"/>
      <c r="F100" s="240"/>
      <c r="G100" s="241"/>
      <c r="H100" s="239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1"/>
      <c r="T100" s="232"/>
      <c r="U100" s="239"/>
      <c r="V100" s="240"/>
      <c r="W100" s="241"/>
      <c r="X100" s="271"/>
      <c r="Y100" s="272"/>
      <c r="Z100" s="273"/>
      <c r="AA100" s="275"/>
      <c r="AB100" s="276"/>
      <c r="AC100" s="275"/>
      <c r="AD100" s="278"/>
      <c r="AE100" s="276"/>
      <c r="AF100" s="219"/>
      <c r="AG100" s="220"/>
      <c r="AH100" s="220"/>
      <c r="AI100" s="221"/>
      <c r="AJ100" s="17"/>
    </row>
    <row r="101" spans="1:36" x14ac:dyDescent="0.2">
      <c r="A101" s="11"/>
      <c r="B101" s="253"/>
      <c r="C101" s="234"/>
      <c r="D101" s="235"/>
      <c r="E101" s="233"/>
      <c r="F101" s="234"/>
      <c r="G101" s="235"/>
      <c r="H101" s="233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5"/>
      <c r="T101" s="312"/>
      <c r="U101" s="233"/>
      <c r="V101" s="234"/>
      <c r="W101" s="235"/>
      <c r="X101" s="268"/>
      <c r="Y101" s="269"/>
      <c r="Z101" s="270"/>
      <c r="AA101" s="187" t="str">
        <f>IF(X101&gt;0,$M$20*$M$21," ")</f>
        <v xml:space="preserve"> </v>
      </c>
      <c r="AB101" s="274"/>
      <c r="AC101" s="187" t="str">
        <f>IF(X101&gt;0,X101*AA101*T101," ")</f>
        <v xml:space="preserve"> </v>
      </c>
      <c r="AD101" s="277"/>
      <c r="AE101" s="274"/>
      <c r="AF101" s="213" t="str">
        <f>IF(U101&gt;0,(LOOKUP(U101,$D$10:$D$12,$AA$10:$AA$12)*AC101)," ")</f>
        <v xml:space="preserve"> </v>
      </c>
      <c r="AG101" s="214"/>
      <c r="AH101" s="214"/>
      <c r="AI101" s="215"/>
      <c r="AJ101" s="17"/>
    </row>
    <row r="102" spans="1:36" x14ac:dyDescent="0.2">
      <c r="A102" s="11"/>
      <c r="B102" s="254"/>
      <c r="C102" s="237"/>
      <c r="D102" s="238"/>
      <c r="E102" s="236"/>
      <c r="F102" s="237"/>
      <c r="G102" s="238"/>
      <c r="H102" s="236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8"/>
      <c r="T102" s="231"/>
      <c r="U102" s="236"/>
      <c r="V102" s="237"/>
      <c r="W102" s="238"/>
      <c r="X102" s="245"/>
      <c r="Y102" s="246"/>
      <c r="Z102" s="247"/>
      <c r="AA102" s="250"/>
      <c r="AB102" s="251"/>
      <c r="AC102" s="250"/>
      <c r="AD102" s="259"/>
      <c r="AE102" s="251"/>
      <c r="AF102" s="216"/>
      <c r="AG102" s="217"/>
      <c r="AH102" s="217"/>
      <c r="AI102" s="218"/>
      <c r="AJ102" s="17"/>
    </row>
    <row r="103" spans="1:36" x14ac:dyDescent="0.2">
      <c r="A103" s="11"/>
      <c r="B103" s="255"/>
      <c r="C103" s="240"/>
      <c r="D103" s="241"/>
      <c r="E103" s="239"/>
      <c r="F103" s="240"/>
      <c r="G103" s="241"/>
      <c r="H103" s="239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1"/>
      <c r="T103" s="232"/>
      <c r="U103" s="239"/>
      <c r="V103" s="240"/>
      <c r="W103" s="241"/>
      <c r="X103" s="271"/>
      <c r="Y103" s="272"/>
      <c r="Z103" s="273"/>
      <c r="AA103" s="275"/>
      <c r="AB103" s="276"/>
      <c r="AC103" s="275"/>
      <c r="AD103" s="278"/>
      <c r="AE103" s="276"/>
      <c r="AF103" s="219"/>
      <c r="AG103" s="220"/>
      <c r="AH103" s="220"/>
      <c r="AI103" s="221"/>
      <c r="AJ103" s="17"/>
    </row>
    <row r="104" spans="1:36" x14ac:dyDescent="0.2">
      <c r="A104" s="11"/>
      <c r="B104" s="253"/>
      <c r="C104" s="234"/>
      <c r="D104" s="235"/>
      <c r="E104" s="233"/>
      <c r="F104" s="234"/>
      <c r="G104" s="235"/>
      <c r="H104" s="233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5"/>
      <c r="T104" s="312"/>
      <c r="U104" s="233"/>
      <c r="V104" s="234"/>
      <c r="W104" s="235"/>
      <c r="X104" s="268"/>
      <c r="Y104" s="269"/>
      <c r="Z104" s="270"/>
      <c r="AA104" s="187" t="str">
        <f>IF(X104&gt;0,$M$20*$M$21," ")</f>
        <v xml:space="preserve"> </v>
      </c>
      <c r="AB104" s="274"/>
      <c r="AC104" s="187" t="str">
        <f>IF(X104&gt;0,X104*AA104*T104," ")</f>
        <v xml:space="preserve"> </v>
      </c>
      <c r="AD104" s="277"/>
      <c r="AE104" s="274"/>
      <c r="AF104" s="213" t="str">
        <f>IF(U104&gt;0,(LOOKUP(U104,$D$10:$D$12,$AA$10:$AA$12)*AC104)," ")</f>
        <v xml:space="preserve"> </v>
      </c>
      <c r="AG104" s="214"/>
      <c r="AH104" s="214"/>
      <c r="AI104" s="215"/>
      <c r="AJ104" s="17"/>
    </row>
    <row r="105" spans="1:36" x14ac:dyDescent="0.2">
      <c r="A105" s="11"/>
      <c r="B105" s="254"/>
      <c r="C105" s="237"/>
      <c r="D105" s="238"/>
      <c r="E105" s="236"/>
      <c r="F105" s="237"/>
      <c r="G105" s="238"/>
      <c r="H105" s="236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8"/>
      <c r="T105" s="231"/>
      <c r="U105" s="236"/>
      <c r="V105" s="237"/>
      <c r="W105" s="238"/>
      <c r="X105" s="245"/>
      <c r="Y105" s="246"/>
      <c r="Z105" s="247"/>
      <c r="AA105" s="250"/>
      <c r="AB105" s="251"/>
      <c r="AC105" s="250"/>
      <c r="AD105" s="259"/>
      <c r="AE105" s="251"/>
      <c r="AF105" s="216"/>
      <c r="AG105" s="217"/>
      <c r="AH105" s="217"/>
      <c r="AI105" s="218"/>
      <c r="AJ105" s="17"/>
    </row>
    <row r="106" spans="1:36" x14ac:dyDescent="0.2">
      <c r="A106" s="11"/>
      <c r="B106" s="255"/>
      <c r="C106" s="240"/>
      <c r="D106" s="241"/>
      <c r="E106" s="239"/>
      <c r="F106" s="240"/>
      <c r="G106" s="241"/>
      <c r="H106" s="239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1"/>
      <c r="T106" s="232"/>
      <c r="U106" s="239"/>
      <c r="V106" s="240"/>
      <c r="W106" s="241"/>
      <c r="X106" s="271"/>
      <c r="Y106" s="272"/>
      <c r="Z106" s="273"/>
      <c r="AA106" s="275"/>
      <c r="AB106" s="276"/>
      <c r="AC106" s="275"/>
      <c r="AD106" s="278"/>
      <c r="AE106" s="276"/>
      <c r="AF106" s="219"/>
      <c r="AG106" s="220"/>
      <c r="AH106" s="220"/>
      <c r="AI106" s="221"/>
      <c r="AJ106" s="17"/>
    </row>
    <row r="107" spans="1:36" x14ac:dyDescent="0.2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28"/>
      <c r="Y107" s="28"/>
      <c r="Z107" s="28"/>
      <c r="AA107" s="28"/>
      <c r="AB107" s="23"/>
      <c r="AC107" s="28"/>
      <c r="AD107" s="28"/>
      <c r="AE107" s="28"/>
      <c r="AF107" s="28"/>
      <c r="AG107" s="12"/>
      <c r="AH107" s="12"/>
      <c r="AI107" s="12"/>
      <c r="AJ107" s="17"/>
    </row>
    <row r="108" spans="1:36" x14ac:dyDescent="0.2">
      <c r="A108" s="11"/>
      <c r="B108" s="12"/>
      <c r="C108" s="12"/>
      <c r="D108" s="12"/>
      <c r="E108" s="12"/>
      <c r="F108" s="12"/>
      <c r="G108" s="12"/>
      <c r="H108" s="12" t="s">
        <v>74</v>
      </c>
      <c r="I108" s="12"/>
      <c r="J108" s="12"/>
      <c r="K108" s="12"/>
      <c r="L108" s="12"/>
      <c r="M108" s="12"/>
      <c r="N108" s="12" t="s">
        <v>75</v>
      </c>
      <c r="O108" s="12"/>
      <c r="P108" s="12"/>
      <c r="Q108" s="12"/>
      <c r="R108" s="12"/>
      <c r="S108" s="12"/>
      <c r="T108" s="12" t="s">
        <v>77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7"/>
    </row>
    <row r="109" spans="1:36" x14ac:dyDescent="0.2">
      <c r="A109" s="11"/>
      <c r="B109" s="12" t="s">
        <v>45</v>
      </c>
      <c r="C109" s="12"/>
      <c r="D109" s="205">
        <v>618.6</v>
      </c>
      <c r="E109" s="206"/>
      <c r="F109" s="206"/>
      <c r="G109" s="41" t="s">
        <v>44</v>
      </c>
      <c r="H109" s="207">
        <f>AB56</f>
        <v>0</v>
      </c>
      <c r="I109" s="208"/>
      <c r="J109" s="208"/>
      <c r="K109" s="208"/>
      <c r="L109" s="209"/>
      <c r="M109" s="41" t="s">
        <v>76</v>
      </c>
      <c r="N109" s="305">
        <f>IF(D109=$U$73,$AF$73,0)+IF(D109=$U$76,$AF$76,0)+IF(D109=$U$79,$AF$79,0)+IF(D109=$U$82,$AF$82,0)+IF(D109=$U$85,$AF$85,0)+IF(D109=$U$92,$AF$92,0)+IF(D109=$U$95,$AF$95,0)+IF(D109=$U$98,$AF$98,0)+IF(D109=$U$101,$AF$101,0)+IF(D109=$U$104,$AF$104,0)</f>
        <v>0</v>
      </c>
      <c r="O109" s="306"/>
      <c r="P109" s="306"/>
      <c r="Q109" s="306"/>
      <c r="R109" s="307"/>
      <c r="S109" s="41" t="s">
        <v>44</v>
      </c>
      <c r="T109" s="330">
        <f>H109+N109</f>
        <v>0</v>
      </c>
      <c r="U109" s="326"/>
      <c r="V109" s="326"/>
      <c r="W109" s="326"/>
      <c r="X109" s="327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7"/>
    </row>
    <row r="110" spans="1:36" x14ac:dyDescent="0.2">
      <c r="A110" s="11"/>
      <c r="B110" s="12" t="s">
        <v>45</v>
      </c>
      <c r="C110" s="12"/>
      <c r="D110" s="289">
        <v>618.61</v>
      </c>
      <c r="E110" s="290"/>
      <c r="F110" s="290"/>
      <c r="G110" s="41" t="s">
        <v>44</v>
      </c>
      <c r="H110" s="207">
        <f>AB57</f>
        <v>98679</v>
      </c>
      <c r="I110" s="208"/>
      <c r="J110" s="208"/>
      <c r="K110" s="208"/>
      <c r="L110" s="209"/>
      <c r="M110" s="41" t="s">
        <v>76</v>
      </c>
      <c r="N110" s="305">
        <f>IF(D110=$U$73,$AF$73,0)+IF(D110=$U$76,$AF$76,0)+IF(D110=$U$79,$AF$79,0)+IF(D110=$U$82,$AF$82,0)+IF(D110=$U$85,$AF$85,0)+IF(D110=$U$92,$AF$92,0)+IF(D110=$U$95,$AF$95,0)+IF(D110=$U$98,$AF$98,0)+IF(D110=$U$101,$AF$101,0)+IF(D110=$U$104,$AF$104,0)</f>
        <v>15540</v>
      </c>
      <c r="O110" s="306"/>
      <c r="P110" s="306"/>
      <c r="Q110" s="306"/>
      <c r="R110" s="307"/>
      <c r="S110" s="41" t="s">
        <v>44</v>
      </c>
      <c r="T110" s="330">
        <f>H110+N110</f>
        <v>114219</v>
      </c>
      <c r="U110" s="326"/>
      <c r="V110" s="326"/>
      <c r="W110" s="326"/>
      <c r="X110" s="327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7"/>
    </row>
    <row r="111" spans="1:36" x14ac:dyDescent="0.2">
      <c r="A111" s="11"/>
      <c r="B111" s="12" t="s">
        <v>45</v>
      </c>
      <c r="C111" s="12"/>
      <c r="D111" s="205">
        <v>618.70000000000005</v>
      </c>
      <c r="E111" s="206"/>
      <c r="F111" s="206"/>
      <c r="G111" s="41" t="s">
        <v>44</v>
      </c>
      <c r="H111" s="210">
        <f>AB58</f>
        <v>4300</v>
      </c>
      <c r="I111" s="211"/>
      <c r="J111" s="211"/>
      <c r="K111" s="211"/>
      <c r="L111" s="212"/>
      <c r="M111" s="41" t="s">
        <v>76</v>
      </c>
      <c r="N111" s="210">
        <f>IF(D111=$U$73,$AC$73,0)+IF(D111=$U$76,$AC$76,0)+IF(D111=$U$79,$AC$79,0)+IF(D111=$U$82,$AC$82,0)+IF(D111=$U$85,$AC$85,0)+IF(D111=$U$92,$AC$92,0)+IF(D111=$U$95,$AC$95,0)+IF(D111=$U$98,$AC$98,0)+IF(D111=$U$101,$AC$101,0)+IF(D111=$U$104,$AC$104,0)</f>
        <v>0</v>
      </c>
      <c r="O111" s="328"/>
      <c r="P111" s="328"/>
      <c r="Q111" s="328"/>
      <c r="R111" s="329"/>
      <c r="S111" s="41" t="s">
        <v>44</v>
      </c>
      <c r="T111" s="325">
        <f>H111+N111</f>
        <v>4300</v>
      </c>
      <c r="U111" s="326"/>
      <c r="V111" s="326"/>
      <c r="W111" s="326"/>
      <c r="X111" s="327"/>
      <c r="Y111" s="12" t="s">
        <v>70</v>
      </c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7"/>
    </row>
    <row r="112" spans="1:36" x14ac:dyDescent="0.2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28"/>
      <c r="Y112" s="28"/>
      <c r="Z112" s="28"/>
      <c r="AA112" s="28"/>
      <c r="AB112" s="23"/>
      <c r="AC112" s="28"/>
      <c r="AD112" s="28"/>
      <c r="AE112" s="28"/>
      <c r="AF112" s="28"/>
      <c r="AG112" s="12"/>
      <c r="AH112" s="12"/>
      <c r="AI112" s="12"/>
      <c r="AJ112" s="17"/>
    </row>
    <row r="113" spans="1:36" ht="13.5" thickBot="1" x14ac:dyDescent="0.25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24"/>
      <c r="V113" s="24"/>
      <c r="W113" s="24"/>
      <c r="X113" s="44"/>
      <c r="Y113" s="44"/>
      <c r="Z113" s="44"/>
      <c r="AA113" s="44"/>
      <c r="AB113" s="45"/>
      <c r="AC113" s="44"/>
      <c r="AD113" s="44"/>
      <c r="AE113" s="44"/>
      <c r="AF113" s="44"/>
      <c r="AG113" s="24"/>
      <c r="AH113" s="24"/>
      <c r="AI113" s="12"/>
      <c r="AJ113" s="17"/>
    </row>
    <row r="114" spans="1:36" x14ac:dyDescent="0.2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25"/>
      <c r="U114" s="46" t="s">
        <v>91</v>
      </c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8"/>
      <c r="AI114" s="26"/>
      <c r="AJ114" s="17"/>
    </row>
    <row r="115" spans="1:36" x14ac:dyDescent="0.2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25"/>
      <c r="U115" s="49" t="s">
        <v>45</v>
      </c>
      <c r="V115" s="15"/>
      <c r="W115" s="323">
        <v>618.6</v>
      </c>
      <c r="X115" s="324"/>
      <c r="Y115" s="324"/>
      <c r="Z115" s="42"/>
      <c r="AA115" s="42" t="s">
        <v>44</v>
      </c>
      <c r="AB115" s="315">
        <f>ROUNDUP(T109,-3)</f>
        <v>0</v>
      </c>
      <c r="AC115" s="316"/>
      <c r="AD115" s="316"/>
      <c r="AE115" s="316"/>
      <c r="AF115" s="317"/>
      <c r="AG115" s="43"/>
      <c r="AH115" s="50"/>
      <c r="AI115" s="26"/>
      <c r="AJ115" s="17"/>
    </row>
    <row r="116" spans="1:36" x14ac:dyDescent="0.2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25"/>
      <c r="U116" s="49" t="s">
        <v>45</v>
      </c>
      <c r="V116" s="15"/>
      <c r="W116" s="313">
        <v>618.61</v>
      </c>
      <c r="X116" s="314"/>
      <c r="Y116" s="314"/>
      <c r="Z116" s="42"/>
      <c r="AA116" s="42" t="s">
        <v>44</v>
      </c>
      <c r="AB116" s="315">
        <f>ROUNDUP(T110,-3)</f>
        <v>115000</v>
      </c>
      <c r="AC116" s="316"/>
      <c r="AD116" s="316"/>
      <c r="AE116" s="316"/>
      <c r="AF116" s="317"/>
      <c r="AG116" s="43"/>
      <c r="AH116" s="50"/>
      <c r="AI116" s="26"/>
      <c r="AJ116" s="29"/>
    </row>
    <row r="117" spans="1:36" ht="13.5" thickBot="1" x14ac:dyDescent="0.25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25"/>
      <c r="U117" s="51" t="s">
        <v>45</v>
      </c>
      <c r="V117" s="52"/>
      <c r="W117" s="318">
        <v>618.70000000000005</v>
      </c>
      <c r="X117" s="319"/>
      <c r="Y117" s="319"/>
      <c r="Z117" s="52"/>
      <c r="AA117" s="53" t="s">
        <v>44</v>
      </c>
      <c r="AB117" s="320">
        <f>ROUNDUP(T111,-2)</f>
        <v>4300</v>
      </c>
      <c r="AC117" s="321"/>
      <c r="AD117" s="321"/>
      <c r="AE117" s="321"/>
      <c r="AF117" s="322"/>
      <c r="AG117" s="52" t="s">
        <v>70</v>
      </c>
      <c r="AH117" s="33"/>
      <c r="AI117" s="26"/>
      <c r="AJ117" s="29"/>
    </row>
    <row r="118" spans="1:36" ht="13.5" thickBot="1" x14ac:dyDescent="0.25">
      <c r="A118" s="30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3"/>
    </row>
    <row r="119" spans="1:36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36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1:36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1:36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spans="1:36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1:36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1:36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1:36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1:36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1:36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1:36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1:36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1:36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1:36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1:36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1:36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1:36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1:36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1:36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1:36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1:36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:36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6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spans="1:36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1:36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spans="1:36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spans="1:36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spans="1:36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spans="1:36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spans="1:36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spans="1:36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</row>
    <row r="174" spans="1:36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spans="1:36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</row>
    <row r="176" spans="1:36" ht="18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  <row r="177" spans="1:36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</row>
    <row r="178" spans="1:36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spans="1:36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</row>
    <row r="180" spans="1:36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</row>
    <row r="181" spans="1:36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</row>
    <row r="182" spans="1:36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</row>
    <row r="183" spans="1:36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</row>
    <row r="184" spans="1:36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</row>
    <row r="185" spans="1:36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</row>
    <row r="186" spans="1:36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</row>
    <row r="187" spans="1:36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</row>
    <row r="188" spans="1:36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</row>
    <row r="189" spans="1:36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</row>
    <row r="190" spans="1:36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</row>
    <row r="191" spans="1:36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</row>
    <row r="192" spans="1:36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</row>
    <row r="193" spans="1:36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</row>
    <row r="194" spans="1:36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</row>
    <row r="195" spans="1:36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</row>
    <row r="196" spans="1:36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</row>
    <row r="197" spans="1:36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</row>
    <row r="198" spans="1:36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</row>
    <row r="199" spans="1:36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</row>
    <row r="200" spans="1:36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</row>
    <row r="201" spans="1:36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</row>
    <row r="202" spans="1:36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</row>
    <row r="203" spans="1:36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</row>
    <row r="204" spans="1:36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</row>
    <row r="205" spans="1:36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</row>
    <row r="206" spans="1:36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spans="1:36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spans="1:36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spans="1:36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spans="1:36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1:36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</row>
    <row r="212" spans="1:36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spans="1:36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</row>
    <row r="214" spans="1:36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</row>
    <row r="215" spans="1:36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</row>
    <row r="216" spans="1:36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</row>
    <row r="217" spans="1:36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</row>
    <row r="218" spans="1:36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</row>
    <row r="219" spans="1:36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</row>
    <row r="220" spans="1:36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</row>
    <row r="221" spans="1:36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</row>
    <row r="222" spans="1:36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</row>
    <row r="223" spans="1:36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</row>
    <row r="224" spans="1:36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</row>
    <row r="225" spans="1:36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</row>
    <row r="226" spans="1:36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</row>
    <row r="227" spans="1:36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</row>
    <row r="228" spans="1:36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</row>
    <row r="229" spans="1:36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</row>
    <row r="230" spans="1:36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</row>
    <row r="231" spans="1:36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</row>
    <row r="232" spans="1:36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</row>
    <row r="233" spans="1:36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</row>
    <row r="234" spans="1:36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</row>
    <row r="235" spans="1:36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</row>
    <row r="236" spans="1:36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</row>
    <row r="237" spans="1:36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</row>
    <row r="238" spans="1:36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</row>
    <row r="239" spans="1:36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</row>
    <row r="240" spans="1:36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</row>
    <row r="241" spans="1:36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</row>
  </sheetData>
  <sheetProtection formatCells="0" formatColumns="0" formatRows="0"/>
  <mergeCells count="276">
    <mergeCell ref="W116:Y116"/>
    <mergeCell ref="AB116:AF116"/>
    <mergeCell ref="W117:Y117"/>
    <mergeCell ref="AB117:AF117"/>
    <mergeCell ref="B104:D106"/>
    <mergeCell ref="E104:G106"/>
    <mergeCell ref="U104:W106"/>
    <mergeCell ref="T104:T106"/>
    <mergeCell ref="H104:S106"/>
    <mergeCell ref="D110:F110"/>
    <mergeCell ref="W115:Y115"/>
    <mergeCell ref="AB115:AF115"/>
    <mergeCell ref="T111:X111"/>
    <mergeCell ref="X104:Z106"/>
    <mergeCell ref="AA104:AB106"/>
    <mergeCell ref="AC104:AE106"/>
    <mergeCell ref="AF104:AI106"/>
    <mergeCell ref="N109:R109"/>
    <mergeCell ref="N110:R110"/>
    <mergeCell ref="N111:R111"/>
    <mergeCell ref="T109:X109"/>
    <mergeCell ref="T110:X110"/>
    <mergeCell ref="AA98:AB100"/>
    <mergeCell ref="AC98:AE100"/>
    <mergeCell ref="AF98:AI100"/>
    <mergeCell ref="B98:D100"/>
    <mergeCell ref="E98:G100"/>
    <mergeCell ref="U98:W100"/>
    <mergeCell ref="T98:T100"/>
    <mergeCell ref="H98:S100"/>
    <mergeCell ref="AA101:AB103"/>
    <mergeCell ref="AC101:AE103"/>
    <mergeCell ref="AF101:AI103"/>
    <mergeCell ref="B101:D103"/>
    <mergeCell ref="E101:G103"/>
    <mergeCell ref="U101:W103"/>
    <mergeCell ref="T101:T103"/>
    <mergeCell ref="H101:S103"/>
    <mergeCell ref="X101:Z103"/>
    <mergeCell ref="X98:Z100"/>
    <mergeCell ref="AA92:AB94"/>
    <mergeCell ref="AC92:AE94"/>
    <mergeCell ref="AF92:AI94"/>
    <mergeCell ref="B92:D94"/>
    <mergeCell ref="E92:G94"/>
    <mergeCell ref="U92:W94"/>
    <mergeCell ref="T92:T94"/>
    <mergeCell ref="H92:S94"/>
    <mergeCell ref="AA95:AB97"/>
    <mergeCell ref="AC95:AE97"/>
    <mergeCell ref="AF95:AI97"/>
    <mergeCell ref="B95:D97"/>
    <mergeCell ref="E95:G97"/>
    <mergeCell ref="U95:W97"/>
    <mergeCell ref="T95:T97"/>
    <mergeCell ref="H95:S97"/>
    <mergeCell ref="X95:Z97"/>
    <mergeCell ref="X92:Z94"/>
    <mergeCell ref="X90:Z91"/>
    <mergeCell ref="AA90:AB91"/>
    <mergeCell ref="AC90:AE91"/>
    <mergeCell ref="AF90:AI91"/>
    <mergeCell ref="B90:D91"/>
    <mergeCell ref="E90:G91"/>
    <mergeCell ref="U90:W91"/>
    <mergeCell ref="T90:T91"/>
    <mergeCell ref="H90:S91"/>
    <mergeCell ref="X85:Z87"/>
    <mergeCell ref="AA85:AB87"/>
    <mergeCell ref="AC85:AE87"/>
    <mergeCell ref="AF85:AI87"/>
    <mergeCell ref="B85:D87"/>
    <mergeCell ref="E85:G87"/>
    <mergeCell ref="U85:W87"/>
    <mergeCell ref="T85:T87"/>
    <mergeCell ref="H85:S87"/>
    <mergeCell ref="X82:Z84"/>
    <mergeCell ref="AA82:AB84"/>
    <mergeCell ref="AC82:AE84"/>
    <mergeCell ref="AF82:AI84"/>
    <mergeCell ref="B82:D84"/>
    <mergeCell ref="E82:G84"/>
    <mergeCell ref="U82:W84"/>
    <mergeCell ref="T82:T84"/>
    <mergeCell ref="H82:S84"/>
    <mergeCell ref="X79:Z81"/>
    <mergeCell ref="AA79:AB81"/>
    <mergeCell ref="AC79:AE81"/>
    <mergeCell ref="AF79:AI81"/>
    <mergeCell ref="B79:D81"/>
    <mergeCell ref="E79:G81"/>
    <mergeCell ref="U79:W81"/>
    <mergeCell ref="T79:T81"/>
    <mergeCell ref="H79:S81"/>
    <mergeCell ref="X50:Z52"/>
    <mergeCell ref="AA50:AB52"/>
    <mergeCell ref="AC50:AE52"/>
    <mergeCell ref="AF50:AI52"/>
    <mergeCell ref="B50:D52"/>
    <mergeCell ref="E50:G52"/>
    <mergeCell ref="U50:W52"/>
    <mergeCell ref="T50:T52"/>
    <mergeCell ref="H50:S52"/>
    <mergeCell ref="AC44:AE46"/>
    <mergeCell ref="AF44:AI46"/>
    <mergeCell ref="B44:D46"/>
    <mergeCell ref="E44:G46"/>
    <mergeCell ref="U44:W46"/>
    <mergeCell ref="T44:T46"/>
    <mergeCell ref="H44:S46"/>
    <mergeCell ref="X47:Z49"/>
    <mergeCell ref="AA47:AB49"/>
    <mergeCell ref="AC47:AE49"/>
    <mergeCell ref="AF47:AI49"/>
    <mergeCell ref="B47:D49"/>
    <mergeCell ref="E47:G49"/>
    <mergeCell ref="U47:W49"/>
    <mergeCell ref="T47:T49"/>
    <mergeCell ref="H47:S49"/>
    <mergeCell ref="B38:D40"/>
    <mergeCell ref="E38:G40"/>
    <mergeCell ref="U38:W40"/>
    <mergeCell ref="T38:T40"/>
    <mergeCell ref="H38:S40"/>
    <mergeCell ref="X41:Z43"/>
    <mergeCell ref="AA41:AB43"/>
    <mergeCell ref="AC41:AE43"/>
    <mergeCell ref="AF41:AI43"/>
    <mergeCell ref="B41:D43"/>
    <mergeCell ref="E41:G43"/>
    <mergeCell ref="U41:W43"/>
    <mergeCell ref="T41:T43"/>
    <mergeCell ref="H41:S43"/>
    <mergeCell ref="B35:D37"/>
    <mergeCell ref="E35:G37"/>
    <mergeCell ref="U35:W37"/>
    <mergeCell ref="X35:Z37"/>
    <mergeCell ref="H35:S37"/>
    <mergeCell ref="B32:D34"/>
    <mergeCell ref="E32:G34"/>
    <mergeCell ref="U32:W34"/>
    <mergeCell ref="X32:Z34"/>
    <mergeCell ref="T32:T34"/>
    <mergeCell ref="T35:T37"/>
    <mergeCell ref="H32:S34"/>
    <mergeCell ref="H24:S25"/>
    <mergeCell ref="AA29:AB31"/>
    <mergeCell ref="T24:T25"/>
    <mergeCell ref="T26:T28"/>
    <mergeCell ref="T29:T31"/>
    <mergeCell ref="X29:Z31"/>
    <mergeCell ref="AC29:AE31"/>
    <mergeCell ref="AF29:AI31"/>
    <mergeCell ref="AF26:AI28"/>
    <mergeCell ref="X26:Z28"/>
    <mergeCell ref="AA26:AB28"/>
    <mergeCell ref="AC26:AE28"/>
    <mergeCell ref="B24:D25"/>
    <mergeCell ref="E24:G25"/>
    <mergeCell ref="E26:G28"/>
    <mergeCell ref="B26:D28"/>
    <mergeCell ref="B29:D31"/>
    <mergeCell ref="E29:G31"/>
    <mergeCell ref="U29:W31"/>
    <mergeCell ref="H26:S28"/>
    <mergeCell ref="H29:S31"/>
    <mergeCell ref="W57:Y57"/>
    <mergeCell ref="AB57:AF57"/>
    <mergeCell ref="AB58:AF58"/>
    <mergeCell ref="AC24:AE25"/>
    <mergeCell ref="AA24:AB25"/>
    <mergeCell ref="AF35:AI37"/>
    <mergeCell ref="W58:Y58"/>
    <mergeCell ref="U26:W28"/>
    <mergeCell ref="W56:Y56"/>
    <mergeCell ref="AB56:AF56"/>
    <mergeCell ref="AF24:AI25"/>
    <mergeCell ref="U24:W25"/>
    <mergeCell ref="AA32:AB34"/>
    <mergeCell ref="AC32:AE34"/>
    <mergeCell ref="AF32:AI34"/>
    <mergeCell ref="X24:Z25"/>
    <mergeCell ref="AA35:AB37"/>
    <mergeCell ref="AC35:AE37"/>
    <mergeCell ref="X38:Z40"/>
    <mergeCell ref="AA38:AB40"/>
    <mergeCell ref="AC38:AE40"/>
    <mergeCell ref="AF38:AI40"/>
    <mergeCell ref="X44:Z46"/>
    <mergeCell ref="AA44:AB46"/>
    <mergeCell ref="D10:F10"/>
    <mergeCell ref="D11:F11"/>
    <mergeCell ref="D12:F12"/>
    <mergeCell ref="V10:X10"/>
    <mergeCell ref="V11:X11"/>
    <mergeCell ref="V12:X12"/>
    <mergeCell ref="AA10:AC10"/>
    <mergeCell ref="AA11:AC11"/>
    <mergeCell ref="AA12:AC12"/>
    <mergeCell ref="S63:X63"/>
    <mergeCell ref="S64:W64"/>
    <mergeCell ref="V61:AI61"/>
    <mergeCell ref="AF71:AI72"/>
    <mergeCell ref="AC65:AE65"/>
    <mergeCell ref="AG65:AH65"/>
    <mergeCell ref="X62:AB62"/>
    <mergeCell ref="AC62:AE62"/>
    <mergeCell ref="AF62:AI62"/>
    <mergeCell ref="U71:W72"/>
    <mergeCell ref="X71:Z72"/>
    <mergeCell ref="AA71:AB72"/>
    <mergeCell ref="AC71:AE72"/>
    <mergeCell ref="S62:W62"/>
    <mergeCell ref="B76:D78"/>
    <mergeCell ref="E76:G78"/>
    <mergeCell ref="U76:W78"/>
    <mergeCell ref="AC64:AE64"/>
    <mergeCell ref="AC73:AE75"/>
    <mergeCell ref="H71:S72"/>
    <mergeCell ref="T71:T72"/>
    <mergeCell ref="X76:Z78"/>
    <mergeCell ref="AA76:AB78"/>
    <mergeCell ref="AC76:AE78"/>
    <mergeCell ref="U73:W75"/>
    <mergeCell ref="B71:D72"/>
    <mergeCell ref="E71:G72"/>
    <mergeCell ref="T76:T78"/>
    <mergeCell ref="H76:S78"/>
    <mergeCell ref="AF64:AI64"/>
    <mergeCell ref="A66:AI66"/>
    <mergeCell ref="B73:D75"/>
    <mergeCell ref="E73:G75"/>
    <mergeCell ref="I5:P5"/>
    <mergeCell ref="Q5:AB5"/>
    <mergeCell ref="AF4:AI4"/>
    <mergeCell ref="I1:R2"/>
    <mergeCell ref="AC3:AE3"/>
    <mergeCell ref="AF3:AI3"/>
    <mergeCell ref="Y3:AB3"/>
    <mergeCell ref="AC2:AE2"/>
    <mergeCell ref="S2:W2"/>
    <mergeCell ref="AF2:AI2"/>
    <mergeCell ref="A1:H5"/>
    <mergeCell ref="I3:R4"/>
    <mergeCell ref="A61:H65"/>
    <mergeCell ref="I61:R62"/>
    <mergeCell ref="I63:R64"/>
    <mergeCell ref="I65:P65"/>
    <mergeCell ref="Q65:AB65"/>
    <mergeCell ref="Y63:AB63"/>
    <mergeCell ref="X64:AB64"/>
    <mergeCell ref="M20:N20"/>
    <mergeCell ref="V1:AI1"/>
    <mergeCell ref="S4:W4"/>
    <mergeCell ref="X4:AB4"/>
    <mergeCell ref="AC4:AE4"/>
    <mergeCell ref="S3:X3"/>
    <mergeCell ref="D111:F111"/>
    <mergeCell ref="H109:L109"/>
    <mergeCell ref="H110:L110"/>
    <mergeCell ref="H111:L111"/>
    <mergeCell ref="D109:F109"/>
    <mergeCell ref="AF76:AI78"/>
    <mergeCell ref="AC5:AE5"/>
    <mergeCell ref="AG5:AH5"/>
    <mergeCell ref="X2:AB2"/>
    <mergeCell ref="K16:AH16"/>
    <mergeCell ref="M21:N21"/>
    <mergeCell ref="AF73:AI75"/>
    <mergeCell ref="T73:T75"/>
    <mergeCell ref="H73:S75"/>
    <mergeCell ref="A6:AI6"/>
    <mergeCell ref="X73:Z75"/>
    <mergeCell ref="AA73:AB75"/>
    <mergeCell ref="AC63:AE63"/>
    <mergeCell ref="AF63:AI63"/>
  </mergeCells>
  <phoneticPr fontId="0" type="noConversion"/>
  <conditionalFormatting sqref="Z116 Z57">
    <cfRule type="expression" dxfId="1" priority="1" stopIfTrue="1">
      <formula>ISERROR(#REF!)</formula>
    </cfRule>
  </conditionalFormatting>
  <pageMargins left="0.75" right="0.3" top="0.35" bottom="0.3" header="0" footer="0.18"/>
  <pageSetup orientation="portrait" horizontalDpi="300" verticalDpi="300" r:id="rId1"/>
  <headerFooter alignWithMargins="0">
    <oddFooter>&amp;R&amp;8&amp;Z&amp;F: &amp;A
&amp;D  &amp;T</oddFooter>
  </headerFooter>
  <ignoredErrors>
    <ignoredError sqref="V61 AB115:AF117 X26:Z40" unlockedFormula="1"/>
    <ignoredError sqref="B16:B2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AK183"/>
  <sheetViews>
    <sheetView showGridLines="0" workbookViewId="0">
      <selection activeCell="C21" sqref="C21:S21"/>
    </sheetView>
  </sheetViews>
  <sheetFormatPr defaultRowHeight="12.75" x14ac:dyDescent="0.2"/>
  <cols>
    <col min="1" max="35" width="2.7109375" style="14" customWidth="1"/>
    <col min="36" max="36" width="1.42578125" style="14" customWidth="1"/>
    <col min="37" max="16384" width="9.140625" style="4"/>
  </cols>
  <sheetData>
    <row r="1" spans="1:36" ht="13.5" customHeight="1" x14ac:dyDescent="0.2">
      <c r="A1" s="134"/>
      <c r="B1" s="135"/>
      <c r="C1" s="135"/>
      <c r="D1" s="135"/>
      <c r="E1" s="135"/>
      <c r="F1" s="135"/>
      <c r="G1" s="135"/>
      <c r="H1" s="135"/>
      <c r="I1" s="141" t="s">
        <v>31</v>
      </c>
      <c r="J1" s="141"/>
      <c r="K1" s="141"/>
      <c r="L1" s="141"/>
      <c r="M1" s="141"/>
      <c r="N1" s="141"/>
      <c r="O1" s="141"/>
      <c r="P1" s="141"/>
      <c r="Q1" s="141"/>
      <c r="R1" s="141"/>
      <c r="S1" s="1" t="s">
        <v>32</v>
      </c>
      <c r="T1" s="1"/>
      <c r="U1" s="2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3"/>
    </row>
    <row r="2" spans="1:36" ht="13.5" customHeight="1" x14ac:dyDescent="0.2">
      <c r="A2" s="136"/>
      <c r="B2" s="137"/>
      <c r="C2" s="137"/>
      <c r="D2" s="137"/>
      <c r="E2" s="137"/>
      <c r="F2" s="137"/>
      <c r="G2" s="137"/>
      <c r="H2" s="137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39" t="s">
        <v>34</v>
      </c>
      <c r="T2" s="139"/>
      <c r="U2" s="139"/>
      <c r="V2" s="139"/>
      <c r="W2" s="139"/>
      <c r="X2" s="133"/>
      <c r="Y2" s="133"/>
      <c r="Z2" s="133"/>
      <c r="AA2" s="133"/>
      <c r="AB2" s="133"/>
      <c r="AC2" s="132" t="s">
        <v>35</v>
      </c>
      <c r="AD2" s="132"/>
      <c r="AE2" s="132"/>
      <c r="AF2" s="133"/>
      <c r="AG2" s="133"/>
      <c r="AH2" s="133"/>
      <c r="AI2" s="133"/>
      <c r="AJ2" s="6"/>
    </row>
    <row r="3" spans="1:36" ht="12.75" customHeight="1" x14ac:dyDescent="0.2">
      <c r="A3" s="136"/>
      <c r="B3" s="137"/>
      <c r="C3" s="137"/>
      <c r="D3" s="137"/>
      <c r="E3" s="137"/>
      <c r="F3" s="137"/>
      <c r="G3" s="137"/>
      <c r="H3" s="137"/>
      <c r="I3" s="144" t="s">
        <v>37</v>
      </c>
      <c r="J3" s="144"/>
      <c r="K3" s="144"/>
      <c r="L3" s="144"/>
      <c r="M3" s="144"/>
      <c r="N3" s="144"/>
      <c r="O3" s="144"/>
      <c r="P3" s="144"/>
      <c r="Q3" s="144"/>
      <c r="R3" s="144"/>
      <c r="S3" s="139" t="s">
        <v>0</v>
      </c>
      <c r="T3" s="139"/>
      <c r="U3" s="139"/>
      <c r="V3" s="139"/>
      <c r="W3" s="139"/>
      <c r="X3" s="139"/>
      <c r="Y3" s="133"/>
      <c r="Z3" s="133"/>
      <c r="AA3" s="133"/>
      <c r="AB3" s="133"/>
      <c r="AC3" s="143" t="s">
        <v>39</v>
      </c>
      <c r="AD3" s="143"/>
      <c r="AE3" s="143"/>
      <c r="AF3" s="140"/>
      <c r="AG3" s="140"/>
      <c r="AH3" s="140"/>
      <c r="AI3" s="140"/>
      <c r="AJ3" s="6"/>
    </row>
    <row r="4" spans="1:36" ht="12.75" customHeight="1" x14ac:dyDescent="0.2">
      <c r="A4" s="136"/>
      <c r="B4" s="137"/>
      <c r="C4" s="137"/>
      <c r="D4" s="137"/>
      <c r="E4" s="137"/>
      <c r="F4" s="137"/>
      <c r="G4" s="137"/>
      <c r="H4" s="137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39" t="s">
        <v>1</v>
      </c>
      <c r="T4" s="139"/>
      <c r="U4" s="139"/>
      <c r="V4" s="139"/>
      <c r="W4" s="139"/>
      <c r="X4" s="133"/>
      <c r="Y4" s="133"/>
      <c r="Z4" s="133"/>
      <c r="AA4" s="133"/>
      <c r="AB4" s="133"/>
      <c r="AC4" s="132" t="s">
        <v>39</v>
      </c>
      <c r="AD4" s="132"/>
      <c r="AE4" s="132"/>
      <c r="AF4" s="140"/>
      <c r="AG4" s="140"/>
      <c r="AH4" s="140"/>
      <c r="AI4" s="140"/>
      <c r="AJ4" s="6"/>
    </row>
    <row r="5" spans="1:36" x14ac:dyDescent="0.2">
      <c r="A5" s="136"/>
      <c r="B5" s="137"/>
      <c r="C5" s="137"/>
      <c r="D5" s="137"/>
      <c r="E5" s="137"/>
      <c r="F5" s="137"/>
      <c r="G5" s="137"/>
      <c r="H5" s="137"/>
      <c r="I5" s="132" t="s">
        <v>40</v>
      </c>
      <c r="J5" s="132"/>
      <c r="K5" s="132"/>
      <c r="L5" s="132"/>
      <c r="M5" s="132"/>
      <c r="N5" s="132"/>
      <c r="O5" s="132"/>
      <c r="P5" s="132"/>
      <c r="Q5" s="133" t="s">
        <v>41</v>
      </c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2" t="s">
        <v>42</v>
      </c>
      <c r="AD5" s="132"/>
      <c r="AE5" s="132"/>
      <c r="AF5" s="5">
        <v>1</v>
      </c>
      <c r="AG5" s="129" t="s">
        <v>43</v>
      </c>
      <c r="AH5" s="129"/>
      <c r="AI5" s="5">
        <v>1</v>
      </c>
      <c r="AJ5" s="6"/>
    </row>
    <row r="6" spans="1:36" ht="2.25" customHeight="1" x14ac:dyDescent="0.2">
      <c r="A6" s="130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7"/>
    </row>
    <row r="7" spans="1:36" x14ac:dyDescent="0.2">
      <c r="A7" s="8"/>
      <c r="B7" s="12"/>
      <c r="C7" s="12"/>
      <c r="D7" s="15"/>
      <c r="E7" s="15"/>
      <c r="F7" s="15"/>
      <c r="G7" s="12"/>
      <c r="H7" s="12"/>
      <c r="I7" s="18"/>
      <c r="J7" s="18"/>
      <c r="K7" s="18"/>
      <c r="L7" s="18"/>
      <c r="M7" s="12"/>
      <c r="N7" s="12"/>
      <c r="O7" s="15"/>
      <c r="P7" s="12"/>
      <c r="Q7" s="12"/>
      <c r="R7" s="12"/>
      <c r="S7" s="9"/>
      <c r="T7" s="9"/>
      <c r="U7" s="9"/>
      <c r="V7" s="9"/>
      <c r="W7" s="9"/>
      <c r="X7" s="12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10"/>
    </row>
    <row r="8" spans="1:36" x14ac:dyDescent="0.2">
      <c r="A8" s="11"/>
      <c r="B8" s="12"/>
      <c r="C8" s="12"/>
      <c r="D8" s="15"/>
      <c r="E8" s="15"/>
      <c r="F8" s="15"/>
      <c r="G8" s="12"/>
      <c r="H8" s="12"/>
      <c r="I8" s="18"/>
      <c r="J8" s="18"/>
      <c r="K8" s="18"/>
      <c r="L8" s="18"/>
      <c r="M8" s="12"/>
      <c r="N8" s="12"/>
      <c r="O8" s="15"/>
      <c r="P8" s="12"/>
      <c r="Q8" s="54" t="s">
        <v>96</v>
      </c>
      <c r="R8" s="12"/>
      <c r="S8" s="12"/>
      <c r="T8" s="12"/>
      <c r="U8" s="12"/>
      <c r="V8" s="12"/>
      <c r="W8" s="12"/>
      <c r="X8" s="12"/>
      <c r="Y8" s="16"/>
      <c r="Z8" s="16"/>
      <c r="AA8" s="16"/>
      <c r="AB8" s="16"/>
      <c r="AC8" s="16"/>
      <c r="AD8" s="59"/>
      <c r="AE8" s="35"/>
      <c r="AF8" s="24"/>
      <c r="AG8" s="24"/>
      <c r="AH8" s="24"/>
      <c r="AI8" s="24"/>
      <c r="AJ8" s="17"/>
    </row>
    <row r="9" spans="1:36" ht="12.75" customHeight="1" x14ac:dyDescent="0.2">
      <c r="A9" s="123" t="s">
        <v>115</v>
      </c>
      <c r="B9" s="124"/>
      <c r="C9" s="118" t="s">
        <v>2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9"/>
      <c r="T9" s="115" t="s">
        <v>114</v>
      </c>
      <c r="U9" s="116"/>
      <c r="V9" s="116"/>
      <c r="W9" s="116"/>
      <c r="X9" s="116"/>
      <c r="Y9" s="116"/>
      <c r="Z9" s="116"/>
      <c r="AA9" s="116"/>
      <c r="AB9" s="116"/>
      <c r="AC9" s="117"/>
      <c r="AD9" s="169" t="s">
        <v>98</v>
      </c>
      <c r="AE9" s="170"/>
      <c r="AF9" s="170"/>
      <c r="AG9" s="170"/>
      <c r="AH9" s="170"/>
      <c r="AI9" s="171"/>
      <c r="AJ9" s="29"/>
    </row>
    <row r="10" spans="1:36" ht="12.75" customHeight="1" x14ac:dyDescent="0.2">
      <c r="A10" s="125"/>
      <c r="B10" s="126"/>
      <c r="C10" s="11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1"/>
      <c r="T10" s="109" t="s">
        <v>3</v>
      </c>
      <c r="U10" s="110"/>
      <c r="V10" s="111"/>
      <c r="W10" s="109" t="s">
        <v>4</v>
      </c>
      <c r="X10" s="110"/>
      <c r="Y10" s="111"/>
      <c r="Z10" s="109" t="s">
        <v>107</v>
      </c>
      <c r="AA10" s="110"/>
      <c r="AB10" s="110"/>
      <c r="AC10" s="111"/>
      <c r="AD10" s="109"/>
      <c r="AE10" s="110"/>
      <c r="AF10" s="110"/>
      <c r="AG10" s="110"/>
      <c r="AH10" s="110"/>
      <c r="AI10" s="111"/>
      <c r="AJ10" s="29"/>
    </row>
    <row r="11" spans="1:36" ht="12.75" customHeight="1" x14ac:dyDescent="0.2">
      <c r="A11" s="127"/>
      <c r="B11" s="128"/>
      <c r="C11" s="120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2"/>
      <c r="T11" s="112"/>
      <c r="U11" s="113"/>
      <c r="V11" s="114"/>
      <c r="W11" s="112"/>
      <c r="X11" s="113"/>
      <c r="Y11" s="114"/>
      <c r="Z11" s="112"/>
      <c r="AA11" s="113"/>
      <c r="AB11" s="113"/>
      <c r="AC11" s="114"/>
      <c r="AD11" s="112"/>
      <c r="AE11" s="113"/>
      <c r="AF11" s="113"/>
      <c r="AG11" s="113"/>
      <c r="AH11" s="113"/>
      <c r="AI11" s="114"/>
      <c r="AJ11" s="29"/>
    </row>
    <row r="12" spans="1:36" x14ac:dyDescent="0.2">
      <c r="A12" s="90"/>
      <c r="B12" s="91"/>
      <c r="C12" s="92" t="s">
        <v>118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4"/>
      <c r="T12" s="176" t="s">
        <v>5</v>
      </c>
      <c r="U12" s="177"/>
      <c r="V12" s="177"/>
      <c r="W12" s="176" t="s">
        <v>6</v>
      </c>
      <c r="X12" s="177"/>
      <c r="Y12" s="177"/>
      <c r="Z12" s="175" t="s">
        <v>7</v>
      </c>
      <c r="AA12" s="175"/>
      <c r="AB12" s="175"/>
      <c r="AC12" s="175"/>
      <c r="AD12" s="166"/>
      <c r="AE12" s="167"/>
      <c r="AF12" s="167"/>
      <c r="AG12" s="167"/>
      <c r="AH12" s="167"/>
      <c r="AI12" s="168"/>
      <c r="AJ12" s="29"/>
    </row>
    <row r="13" spans="1:36" x14ac:dyDescent="0.2">
      <c r="A13" s="90"/>
      <c r="B13" s="91"/>
      <c r="C13" s="95" t="s">
        <v>8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149" t="s">
        <v>5</v>
      </c>
      <c r="U13" s="148"/>
      <c r="V13" s="148"/>
      <c r="W13" s="147" t="s">
        <v>9</v>
      </c>
      <c r="X13" s="148"/>
      <c r="Y13" s="148"/>
      <c r="Z13" s="147" t="s">
        <v>9</v>
      </c>
      <c r="AA13" s="148"/>
      <c r="AB13" s="148"/>
      <c r="AC13" s="148"/>
      <c r="AD13" s="166"/>
      <c r="AE13" s="167"/>
      <c r="AF13" s="167"/>
      <c r="AG13" s="167"/>
      <c r="AH13" s="167"/>
      <c r="AI13" s="168"/>
      <c r="AJ13" s="29"/>
    </row>
    <row r="14" spans="1:36" x14ac:dyDescent="0.2">
      <c r="A14" s="90"/>
      <c r="B14" s="91"/>
      <c r="C14" s="95" t="s">
        <v>10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147" t="s">
        <v>6</v>
      </c>
      <c r="U14" s="148"/>
      <c r="V14" s="148"/>
      <c r="W14" s="149" t="s">
        <v>5</v>
      </c>
      <c r="X14" s="148"/>
      <c r="Y14" s="148"/>
      <c r="Z14" s="147" t="s">
        <v>7</v>
      </c>
      <c r="AA14" s="148"/>
      <c r="AB14" s="148"/>
      <c r="AC14" s="148"/>
      <c r="AD14" s="172"/>
      <c r="AE14" s="173"/>
      <c r="AF14" s="173"/>
      <c r="AG14" s="173"/>
      <c r="AH14" s="173"/>
      <c r="AI14" s="174"/>
      <c r="AJ14" s="29"/>
    </row>
    <row r="15" spans="1:36" x14ac:dyDescent="0.2">
      <c r="A15" s="90"/>
      <c r="B15" s="91"/>
      <c r="C15" s="106" t="s">
        <v>11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8"/>
      <c r="T15" s="147" t="s">
        <v>5</v>
      </c>
      <c r="U15" s="148"/>
      <c r="V15" s="148"/>
      <c r="W15" s="147" t="s">
        <v>9</v>
      </c>
      <c r="X15" s="148"/>
      <c r="Y15" s="148"/>
      <c r="Z15" s="147" t="s">
        <v>9</v>
      </c>
      <c r="AA15" s="148"/>
      <c r="AB15" s="148"/>
      <c r="AC15" s="148"/>
      <c r="AD15" s="172"/>
      <c r="AE15" s="173"/>
      <c r="AF15" s="173"/>
      <c r="AG15" s="173"/>
      <c r="AH15" s="173"/>
      <c r="AI15" s="174"/>
      <c r="AJ15" s="29"/>
    </row>
    <row r="16" spans="1:36" x14ac:dyDescent="0.2">
      <c r="A16" s="90"/>
      <c r="B16" s="91"/>
      <c r="C16" s="95" t="s">
        <v>12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150" t="s">
        <v>7</v>
      </c>
      <c r="U16" s="148"/>
      <c r="V16" s="148"/>
      <c r="W16" s="150" t="s">
        <v>7</v>
      </c>
      <c r="X16" s="148"/>
      <c r="Y16" s="148"/>
      <c r="Z16" s="150" t="s">
        <v>7</v>
      </c>
      <c r="AA16" s="150"/>
      <c r="AB16" s="150"/>
      <c r="AC16" s="150"/>
      <c r="AD16" s="172"/>
      <c r="AE16" s="173"/>
      <c r="AF16" s="173"/>
      <c r="AG16" s="173"/>
      <c r="AH16" s="173"/>
      <c r="AI16" s="174"/>
      <c r="AJ16" s="29"/>
    </row>
    <row r="17" spans="1:36" x14ac:dyDescent="0.2">
      <c r="A17" s="90"/>
      <c r="B17" s="91"/>
      <c r="C17" s="95" t="s">
        <v>13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149" t="s">
        <v>5</v>
      </c>
      <c r="U17" s="148"/>
      <c r="V17" s="148"/>
      <c r="W17" s="147" t="s">
        <v>9</v>
      </c>
      <c r="X17" s="148"/>
      <c r="Y17" s="148"/>
      <c r="Z17" s="147" t="s">
        <v>9</v>
      </c>
      <c r="AA17" s="148"/>
      <c r="AB17" s="148"/>
      <c r="AC17" s="148"/>
      <c r="AD17" s="172"/>
      <c r="AE17" s="173"/>
      <c r="AF17" s="173"/>
      <c r="AG17" s="173"/>
      <c r="AH17" s="173"/>
      <c r="AI17" s="174"/>
      <c r="AJ17" s="29"/>
    </row>
    <row r="18" spans="1:36" x14ac:dyDescent="0.2">
      <c r="A18" s="90"/>
      <c r="B18" s="91"/>
      <c r="C18" s="95" t="s">
        <v>14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150" t="s">
        <v>7</v>
      </c>
      <c r="U18" s="148"/>
      <c r="V18" s="148"/>
      <c r="W18" s="150" t="s">
        <v>7</v>
      </c>
      <c r="X18" s="148"/>
      <c r="Y18" s="148"/>
      <c r="Z18" s="150" t="s">
        <v>7</v>
      </c>
      <c r="AA18" s="150"/>
      <c r="AB18" s="150"/>
      <c r="AC18" s="150"/>
      <c r="AD18" s="172"/>
      <c r="AE18" s="173"/>
      <c r="AF18" s="173"/>
      <c r="AG18" s="173"/>
      <c r="AH18" s="173"/>
      <c r="AI18" s="174"/>
      <c r="AJ18" s="29"/>
    </row>
    <row r="19" spans="1:36" x14ac:dyDescent="0.2">
      <c r="A19" s="90"/>
      <c r="B19" s="91"/>
      <c r="C19" s="95" t="s">
        <v>15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147" t="s">
        <v>6</v>
      </c>
      <c r="U19" s="148"/>
      <c r="V19" s="148"/>
      <c r="W19" s="149" t="s">
        <v>5</v>
      </c>
      <c r="X19" s="148"/>
      <c r="Y19" s="148"/>
      <c r="Z19" s="147" t="s">
        <v>6</v>
      </c>
      <c r="AA19" s="148"/>
      <c r="AB19" s="148"/>
      <c r="AC19" s="148"/>
      <c r="AD19" s="172"/>
      <c r="AE19" s="173"/>
      <c r="AF19" s="173"/>
      <c r="AG19" s="173"/>
      <c r="AH19" s="173"/>
      <c r="AI19" s="174"/>
      <c r="AJ19" s="29"/>
    </row>
    <row r="20" spans="1:36" x14ac:dyDescent="0.2">
      <c r="A20" s="90"/>
      <c r="B20" s="91"/>
      <c r="C20" s="152" t="s">
        <v>116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4"/>
      <c r="T20" s="150" t="s">
        <v>7</v>
      </c>
      <c r="U20" s="148"/>
      <c r="V20" s="148"/>
      <c r="W20" s="150" t="s">
        <v>7</v>
      </c>
      <c r="X20" s="148"/>
      <c r="Y20" s="148"/>
      <c r="Z20" s="162" t="s">
        <v>7</v>
      </c>
      <c r="AA20" s="162"/>
      <c r="AB20" s="162"/>
      <c r="AC20" s="162"/>
      <c r="AD20" s="172"/>
      <c r="AE20" s="173"/>
      <c r="AF20" s="173"/>
      <c r="AG20" s="173"/>
      <c r="AH20" s="173"/>
      <c r="AI20" s="174"/>
      <c r="AJ20" s="29"/>
    </row>
    <row r="21" spans="1:36" x14ac:dyDescent="0.2">
      <c r="A21" s="90"/>
      <c r="B21" s="91"/>
      <c r="C21" s="181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3"/>
      <c r="T21" s="178"/>
      <c r="U21" s="179"/>
      <c r="V21" s="179"/>
      <c r="W21" s="178"/>
      <c r="X21" s="179"/>
      <c r="Y21" s="179"/>
      <c r="Z21" s="180"/>
      <c r="AA21" s="180"/>
      <c r="AB21" s="180"/>
      <c r="AC21" s="180"/>
      <c r="AD21" s="172"/>
      <c r="AE21" s="173"/>
      <c r="AF21" s="173"/>
      <c r="AG21" s="173"/>
      <c r="AH21" s="173"/>
      <c r="AI21" s="174"/>
      <c r="AJ21" s="29"/>
    </row>
    <row r="22" spans="1:36" x14ac:dyDescent="0.2">
      <c r="A22" s="90"/>
      <c r="B22" s="91"/>
      <c r="C22" s="181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3"/>
      <c r="T22" s="184"/>
      <c r="U22" s="185"/>
      <c r="V22" s="185"/>
      <c r="W22" s="184"/>
      <c r="X22" s="185"/>
      <c r="Y22" s="185"/>
      <c r="Z22" s="186"/>
      <c r="AA22" s="186"/>
      <c r="AB22" s="186"/>
      <c r="AC22" s="186"/>
      <c r="AD22" s="159"/>
      <c r="AE22" s="160"/>
      <c r="AF22" s="160"/>
      <c r="AG22" s="160"/>
      <c r="AH22" s="160"/>
      <c r="AI22" s="161"/>
      <c r="AJ22" s="29"/>
    </row>
    <row r="23" spans="1:36" ht="12.75" customHeight="1" x14ac:dyDescent="0.2">
      <c r="A23" s="102"/>
      <c r="B23" s="103"/>
      <c r="C23" s="98" t="s">
        <v>16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9"/>
      <c r="T23" s="187" t="s">
        <v>3</v>
      </c>
      <c r="U23" s="188"/>
      <c r="V23" s="189"/>
      <c r="W23" s="187" t="s">
        <v>4</v>
      </c>
      <c r="X23" s="170"/>
      <c r="Y23" s="171"/>
      <c r="Z23" s="193" t="s">
        <v>107</v>
      </c>
      <c r="AA23" s="194"/>
      <c r="AB23" s="194"/>
      <c r="AC23" s="194"/>
      <c r="AD23" s="169" t="s">
        <v>98</v>
      </c>
      <c r="AE23" s="170"/>
      <c r="AF23" s="170"/>
      <c r="AG23" s="170"/>
      <c r="AH23" s="170"/>
      <c r="AI23" s="171"/>
      <c r="AJ23" s="17"/>
    </row>
    <row r="24" spans="1:36" ht="12.75" customHeight="1" x14ac:dyDescent="0.2">
      <c r="A24" s="104"/>
      <c r="B24" s="105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1"/>
      <c r="T24" s="190"/>
      <c r="U24" s="191"/>
      <c r="V24" s="192"/>
      <c r="W24" s="109"/>
      <c r="X24" s="110"/>
      <c r="Y24" s="111"/>
      <c r="Z24" s="195"/>
      <c r="AA24" s="195"/>
      <c r="AB24" s="195"/>
      <c r="AC24" s="195"/>
      <c r="AD24" s="109"/>
      <c r="AE24" s="110"/>
      <c r="AF24" s="110"/>
      <c r="AG24" s="110"/>
      <c r="AH24" s="110"/>
      <c r="AI24" s="111"/>
      <c r="AJ24" s="17"/>
    </row>
    <row r="25" spans="1:36" ht="12.75" customHeight="1" x14ac:dyDescent="0.2">
      <c r="A25" s="90"/>
      <c r="B25" s="91"/>
      <c r="C25" s="82" t="s">
        <v>103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4"/>
      <c r="T25" s="145"/>
      <c r="U25" s="146"/>
      <c r="V25" s="146"/>
      <c r="W25" s="145"/>
      <c r="X25" s="146"/>
      <c r="Y25" s="146"/>
      <c r="Z25" s="150"/>
      <c r="AA25" s="150"/>
      <c r="AB25" s="150"/>
      <c r="AC25" s="150"/>
      <c r="AD25" s="159"/>
      <c r="AE25" s="160"/>
      <c r="AF25" s="160"/>
      <c r="AG25" s="160"/>
      <c r="AH25" s="160"/>
      <c r="AI25" s="161"/>
      <c r="AJ25" s="29"/>
    </row>
    <row r="26" spans="1:36" ht="12.75" customHeight="1" x14ac:dyDescent="0.2">
      <c r="A26" s="90"/>
      <c r="B26" s="91"/>
      <c r="C26" s="78" t="s">
        <v>17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2"/>
      <c r="T26" s="155" t="s">
        <v>7</v>
      </c>
      <c r="U26" s="156"/>
      <c r="V26" s="156"/>
      <c r="W26" s="155" t="s">
        <v>7</v>
      </c>
      <c r="X26" s="156"/>
      <c r="Y26" s="156"/>
      <c r="Z26" s="150" t="s">
        <v>7</v>
      </c>
      <c r="AA26" s="150"/>
      <c r="AB26" s="150"/>
      <c r="AC26" s="150"/>
      <c r="AD26" s="159"/>
      <c r="AE26" s="160"/>
      <c r="AF26" s="160"/>
      <c r="AG26" s="160"/>
      <c r="AH26" s="160"/>
      <c r="AI26" s="161"/>
      <c r="AJ26" s="17"/>
    </row>
    <row r="27" spans="1:36" x14ac:dyDescent="0.2">
      <c r="A27" s="90"/>
      <c r="B27" s="91"/>
      <c r="C27" s="78" t="s">
        <v>18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  <c r="T27" s="149" t="s">
        <v>6</v>
      </c>
      <c r="U27" s="151"/>
      <c r="V27" s="151"/>
      <c r="W27" s="155" t="s">
        <v>7</v>
      </c>
      <c r="X27" s="156"/>
      <c r="Y27" s="156"/>
      <c r="Z27" s="150" t="s">
        <v>7</v>
      </c>
      <c r="AA27" s="150"/>
      <c r="AB27" s="150"/>
      <c r="AC27" s="150"/>
      <c r="AD27" s="163"/>
      <c r="AE27" s="164"/>
      <c r="AF27" s="164"/>
      <c r="AG27" s="164"/>
      <c r="AH27" s="164"/>
      <c r="AI27" s="165"/>
      <c r="AJ27" s="17"/>
    </row>
    <row r="28" spans="1:36" x14ac:dyDescent="0.2">
      <c r="A28" s="90"/>
      <c r="B28" s="91"/>
      <c r="C28" s="78" t="s">
        <v>19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2"/>
      <c r="T28" s="149" t="s">
        <v>6</v>
      </c>
      <c r="U28" s="151"/>
      <c r="V28" s="151"/>
      <c r="W28" s="155" t="s">
        <v>7</v>
      </c>
      <c r="X28" s="156"/>
      <c r="Y28" s="156"/>
      <c r="Z28" s="150" t="s">
        <v>7</v>
      </c>
      <c r="AA28" s="150"/>
      <c r="AB28" s="150"/>
      <c r="AC28" s="150"/>
      <c r="AD28" s="159"/>
      <c r="AE28" s="160"/>
      <c r="AF28" s="160"/>
      <c r="AG28" s="160"/>
      <c r="AH28" s="160"/>
      <c r="AI28" s="161"/>
      <c r="AJ28" s="17"/>
    </row>
    <row r="29" spans="1:36" ht="13.5" customHeight="1" x14ac:dyDescent="0.2">
      <c r="A29" s="90"/>
      <c r="B29" s="91"/>
      <c r="C29" s="78" t="s">
        <v>20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2"/>
      <c r="T29" s="149" t="s">
        <v>6</v>
      </c>
      <c r="U29" s="151"/>
      <c r="V29" s="151"/>
      <c r="W29" s="155" t="s">
        <v>7</v>
      </c>
      <c r="X29" s="156"/>
      <c r="Y29" s="156"/>
      <c r="Z29" s="150" t="s">
        <v>7</v>
      </c>
      <c r="AA29" s="150"/>
      <c r="AB29" s="150"/>
      <c r="AC29" s="150"/>
      <c r="AD29" s="159"/>
      <c r="AE29" s="160"/>
      <c r="AF29" s="160"/>
      <c r="AG29" s="160"/>
      <c r="AH29" s="160"/>
      <c r="AI29" s="161"/>
      <c r="AJ29" s="17"/>
    </row>
    <row r="30" spans="1:36" x14ac:dyDescent="0.2">
      <c r="A30" s="90"/>
      <c r="B30" s="91"/>
      <c r="C30" s="78" t="s">
        <v>21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2"/>
      <c r="T30" s="149" t="s">
        <v>6</v>
      </c>
      <c r="U30" s="151"/>
      <c r="V30" s="151"/>
      <c r="W30" s="149" t="s">
        <v>5</v>
      </c>
      <c r="X30" s="151"/>
      <c r="Y30" s="151"/>
      <c r="Z30" s="150" t="s">
        <v>7</v>
      </c>
      <c r="AA30" s="150"/>
      <c r="AB30" s="150"/>
      <c r="AC30" s="150"/>
      <c r="AD30" s="159"/>
      <c r="AE30" s="160"/>
      <c r="AF30" s="160"/>
      <c r="AG30" s="160"/>
      <c r="AH30" s="160"/>
      <c r="AI30" s="161"/>
      <c r="AJ30" s="17"/>
    </row>
    <row r="31" spans="1:36" x14ac:dyDescent="0.2">
      <c r="A31" s="90"/>
      <c r="B31" s="91"/>
      <c r="C31" s="78" t="s">
        <v>22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2"/>
      <c r="T31" s="155" t="s">
        <v>7</v>
      </c>
      <c r="U31" s="156"/>
      <c r="V31" s="156"/>
      <c r="W31" s="155" t="s">
        <v>7</v>
      </c>
      <c r="X31" s="156"/>
      <c r="Y31" s="156"/>
      <c r="Z31" s="150" t="s">
        <v>7</v>
      </c>
      <c r="AA31" s="150"/>
      <c r="AB31" s="150"/>
      <c r="AC31" s="150"/>
      <c r="AD31" s="159"/>
      <c r="AE31" s="160"/>
      <c r="AF31" s="160"/>
      <c r="AG31" s="160"/>
      <c r="AH31" s="160"/>
      <c r="AI31" s="161"/>
      <c r="AJ31" s="17"/>
    </row>
    <row r="32" spans="1:36" ht="12.75" customHeight="1" x14ac:dyDescent="0.2">
      <c r="A32" s="90"/>
      <c r="B32" s="91"/>
      <c r="C32" s="78" t="s">
        <v>23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2"/>
      <c r="T32" s="149" t="s">
        <v>6</v>
      </c>
      <c r="U32" s="151"/>
      <c r="V32" s="151"/>
      <c r="W32" s="149" t="s">
        <v>6</v>
      </c>
      <c r="X32" s="151"/>
      <c r="Y32" s="151"/>
      <c r="Z32" s="150" t="s">
        <v>7</v>
      </c>
      <c r="AA32" s="150"/>
      <c r="AB32" s="150"/>
      <c r="AC32" s="150"/>
      <c r="AD32" s="159"/>
      <c r="AE32" s="160"/>
      <c r="AF32" s="160"/>
      <c r="AG32" s="160"/>
      <c r="AH32" s="160"/>
      <c r="AI32" s="161"/>
      <c r="AJ32" s="17"/>
    </row>
    <row r="33" spans="1:36" x14ac:dyDescent="0.2">
      <c r="A33" s="90"/>
      <c r="B33" s="91"/>
      <c r="C33" s="78" t="s">
        <v>24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2"/>
      <c r="T33" s="155" t="s">
        <v>7</v>
      </c>
      <c r="U33" s="156"/>
      <c r="V33" s="156"/>
      <c r="W33" s="155" t="s">
        <v>7</v>
      </c>
      <c r="X33" s="156"/>
      <c r="Y33" s="156"/>
      <c r="Z33" s="150" t="s">
        <v>7</v>
      </c>
      <c r="AA33" s="150"/>
      <c r="AB33" s="150"/>
      <c r="AC33" s="150"/>
      <c r="AD33" s="159"/>
      <c r="AE33" s="160"/>
      <c r="AF33" s="160"/>
      <c r="AG33" s="160"/>
      <c r="AH33" s="160"/>
      <c r="AI33" s="161"/>
      <c r="AJ33" s="17"/>
    </row>
    <row r="34" spans="1:36" x14ac:dyDescent="0.2">
      <c r="A34" s="90"/>
      <c r="B34" s="91"/>
      <c r="C34" s="78" t="s">
        <v>25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2"/>
      <c r="T34" s="149" t="s">
        <v>6</v>
      </c>
      <c r="U34" s="151"/>
      <c r="V34" s="151"/>
      <c r="W34" s="149" t="s">
        <v>6</v>
      </c>
      <c r="X34" s="151"/>
      <c r="Y34" s="151"/>
      <c r="Z34" s="150" t="s">
        <v>7</v>
      </c>
      <c r="AA34" s="150"/>
      <c r="AB34" s="150"/>
      <c r="AC34" s="150"/>
      <c r="AD34" s="159"/>
      <c r="AE34" s="160"/>
      <c r="AF34" s="160"/>
      <c r="AG34" s="160"/>
      <c r="AH34" s="160"/>
      <c r="AI34" s="161"/>
      <c r="AJ34" s="17"/>
    </row>
    <row r="35" spans="1:36" ht="12.75" customHeight="1" x14ac:dyDescent="0.2">
      <c r="A35" s="90"/>
      <c r="B35" s="91"/>
      <c r="C35" s="7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70"/>
      <c r="T35" s="157"/>
      <c r="U35" s="158"/>
      <c r="V35" s="158"/>
      <c r="W35" s="157"/>
      <c r="X35" s="158"/>
      <c r="Y35" s="158"/>
      <c r="Z35" s="162"/>
      <c r="AA35" s="162"/>
      <c r="AB35" s="162"/>
      <c r="AC35" s="162"/>
      <c r="AD35" s="159"/>
      <c r="AE35" s="160"/>
      <c r="AF35" s="160"/>
      <c r="AG35" s="160"/>
      <c r="AH35" s="160"/>
      <c r="AI35" s="161"/>
      <c r="AJ35" s="17"/>
    </row>
    <row r="36" spans="1:36" x14ac:dyDescent="0.2">
      <c r="A36" s="90"/>
      <c r="B36" s="91"/>
      <c r="C36" s="7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70"/>
      <c r="T36" s="157"/>
      <c r="U36" s="158"/>
      <c r="V36" s="158"/>
      <c r="W36" s="157"/>
      <c r="X36" s="158"/>
      <c r="Y36" s="158"/>
      <c r="Z36" s="162"/>
      <c r="AA36" s="162"/>
      <c r="AB36" s="162"/>
      <c r="AC36" s="162"/>
      <c r="AD36" s="159"/>
      <c r="AE36" s="160"/>
      <c r="AF36" s="160"/>
      <c r="AG36" s="160"/>
      <c r="AH36" s="160"/>
      <c r="AI36" s="161"/>
      <c r="AJ36" s="17"/>
    </row>
    <row r="37" spans="1:36" x14ac:dyDescent="0.2">
      <c r="A37" s="90"/>
      <c r="B37" s="91"/>
      <c r="C37" s="83" t="s">
        <v>26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5"/>
      <c r="T37" s="155"/>
      <c r="U37" s="156"/>
      <c r="V37" s="156"/>
      <c r="W37" s="155"/>
      <c r="X37" s="156"/>
      <c r="Y37" s="156"/>
      <c r="Z37" s="150"/>
      <c r="AA37" s="150"/>
      <c r="AB37" s="150"/>
      <c r="AC37" s="150"/>
      <c r="AD37" s="159"/>
      <c r="AE37" s="160"/>
      <c r="AF37" s="160"/>
      <c r="AG37" s="160"/>
      <c r="AH37" s="160"/>
      <c r="AI37" s="161"/>
      <c r="AJ37" s="17"/>
    </row>
    <row r="38" spans="1:36" x14ac:dyDescent="0.2">
      <c r="A38" s="90"/>
      <c r="B38" s="91"/>
      <c r="C38" s="78" t="s">
        <v>17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2"/>
      <c r="T38" s="155" t="s">
        <v>7</v>
      </c>
      <c r="U38" s="156"/>
      <c r="V38" s="156"/>
      <c r="W38" s="149" t="s">
        <v>6</v>
      </c>
      <c r="X38" s="151"/>
      <c r="Y38" s="151"/>
      <c r="Z38" s="150" t="s">
        <v>7</v>
      </c>
      <c r="AA38" s="150"/>
      <c r="AB38" s="150"/>
      <c r="AC38" s="150"/>
      <c r="AD38" s="159"/>
      <c r="AE38" s="160"/>
      <c r="AF38" s="160"/>
      <c r="AG38" s="160"/>
      <c r="AH38" s="160"/>
      <c r="AI38" s="161"/>
      <c r="AJ38" s="17"/>
    </row>
    <row r="39" spans="1:36" x14ac:dyDescent="0.2">
      <c r="A39" s="90"/>
      <c r="B39" s="91"/>
      <c r="C39" s="78" t="s">
        <v>18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2"/>
      <c r="T39" s="155" t="s">
        <v>7</v>
      </c>
      <c r="U39" s="156"/>
      <c r="V39" s="156"/>
      <c r="W39" s="155" t="s">
        <v>7</v>
      </c>
      <c r="X39" s="156"/>
      <c r="Y39" s="156"/>
      <c r="Z39" s="150" t="s">
        <v>7</v>
      </c>
      <c r="AA39" s="150"/>
      <c r="AB39" s="150"/>
      <c r="AC39" s="150"/>
      <c r="AD39" s="163"/>
      <c r="AE39" s="164"/>
      <c r="AF39" s="164"/>
      <c r="AG39" s="164"/>
      <c r="AH39" s="164"/>
      <c r="AI39" s="165"/>
      <c r="AJ39" s="17"/>
    </row>
    <row r="40" spans="1:36" x14ac:dyDescent="0.2">
      <c r="A40" s="90"/>
      <c r="B40" s="91"/>
      <c r="C40" s="78" t="s">
        <v>19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  <c r="T40" s="155" t="s">
        <v>9</v>
      </c>
      <c r="U40" s="156"/>
      <c r="V40" s="156"/>
      <c r="W40" s="155" t="s">
        <v>7</v>
      </c>
      <c r="X40" s="156"/>
      <c r="Y40" s="156"/>
      <c r="Z40" s="150" t="s">
        <v>9</v>
      </c>
      <c r="AA40" s="150"/>
      <c r="AB40" s="150"/>
      <c r="AC40" s="150"/>
      <c r="AD40" s="159"/>
      <c r="AE40" s="160"/>
      <c r="AF40" s="160"/>
      <c r="AG40" s="160"/>
      <c r="AH40" s="160"/>
      <c r="AI40" s="161"/>
      <c r="AJ40" s="17"/>
    </row>
    <row r="41" spans="1:36" x14ac:dyDescent="0.2">
      <c r="A41" s="90"/>
      <c r="B41" s="91"/>
      <c r="C41" s="78" t="s">
        <v>20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2"/>
      <c r="T41" s="155" t="s">
        <v>7</v>
      </c>
      <c r="U41" s="156"/>
      <c r="V41" s="156"/>
      <c r="W41" s="155" t="s">
        <v>7</v>
      </c>
      <c r="X41" s="156"/>
      <c r="Y41" s="156"/>
      <c r="Z41" s="150" t="s">
        <v>7</v>
      </c>
      <c r="AA41" s="150"/>
      <c r="AB41" s="150"/>
      <c r="AC41" s="150"/>
      <c r="AD41" s="159"/>
      <c r="AE41" s="160"/>
      <c r="AF41" s="160"/>
      <c r="AG41" s="160"/>
      <c r="AH41" s="160"/>
      <c r="AI41" s="161"/>
      <c r="AJ41" s="17"/>
    </row>
    <row r="42" spans="1:36" x14ac:dyDescent="0.2">
      <c r="A42" s="90"/>
      <c r="B42" s="91"/>
      <c r="C42" s="78" t="s">
        <v>21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2"/>
      <c r="T42" s="155" t="s">
        <v>9</v>
      </c>
      <c r="U42" s="156"/>
      <c r="V42" s="156"/>
      <c r="W42" s="155" t="s">
        <v>5</v>
      </c>
      <c r="X42" s="156"/>
      <c r="Y42" s="156"/>
      <c r="Z42" s="150" t="s">
        <v>7</v>
      </c>
      <c r="AA42" s="150"/>
      <c r="AB42" s="150"/>
      <c r="AC42" s="150"/>
      <c r="AD42" s="159"/>
      <c r="AE42" s="160"/>
      <c r="AF42" s="160"/>
      <c r="AG42" s="160"/>
      <c r="AH42" s="160"/>
      <c r="AI42" s="161"/>
      <c r="AJ42" s="17"/>
    </row>
    <row r="43" spans="1:36" x14ac:dyDescent="0.2">
      <c r="A43" s="90"/>
      <c r="B43" s="91"/>
      <c r="C43" s="78" t="s">
        <v>22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2"/>
      <c r="T43" s="155" t="s">
        <v>7</v>
      </c>
      <c r="U43" s="156"/>
      <c r="V43" s="156"/>
      <c r="W43" s="155" t="s">
        <v>7</v>
      </c>
      <c r="X43" s="156"/>
      <c r="Y43" s="156"/>
      <c r="Z43" s="150" t="s">
        <v>7</v>
      </c>
      <c r="AA43" s="150"/>
      <c r="AB43" s="150"/>
      <c r="AC43" s="150"/>
      <c r="AD43" s="159"/>
      <c r="AE43" s="160"/>
      <c r="AF43" s="160"/>
      <c r="AG43" s="160"/>
      <c r="AH43" s="160"/>
      <c r="AI43" s="161"/>
      <c r="AJ43" s="17"/>
    </row>
    <row r="44" spans="1:36" x14ac:dyDescent="0.2">
      <c r="A44" s="90"/>
      <c r="B44" s="91"/>
      <c r="C44" s="78" t="s">
        <v>23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2"/>
      <c r="T44" s="149" t="s">
        <v>6</v>
      </c>
      <c r="U44" s="148"/>
      <c r="V44" s="148"/>
      <c r="W44" s="149" t="s">
        <v>6</v>
      </c>
      <c r="X44" s="148"/>
      <c r="Y44" s="148"/>
      <c r="Z44" s="150" t="s">
        <v>7</v>
      </c>
      <c r="AA44" s="150"/>
      <c r="AB44" s="150"/>
      <c r="AC44" s="150"/>
      <c r="AD44" s="163"/>
      <c r="AE44" s="164"/>
      <c r="AF44" s="164"/>
      <c r="AG44" s="164"/>
      <c r="AH44" s="164"/>
      <c r="AI44" s="165"/>
      <c r="AJ44" s="17"/>
    </row>
    <row r="45" spans="1:36" x14ac:dyDescent="0.2">
      <c r="A45" s="90"/>
      <c r="B45" s="91"/>
      <c r="C45" s="78" t="s">
        <v>24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2"/>
      <c r="T45" s="155" t="s">
        <v>7</v>
      </c>
      <c r="U45" s="156"/>
      <c r="V45" s="156"/>
      <c r="W45" s="149" t="s">
        <v>6</v>
      </c>
      <c r="X45" s="148"/>
      <c r="Y45" s="148"/>
      <c r="Z45" s="150" t="s">
        <v>7</v>
      </c>
      <c r="AA45" s="150"/>
      <c r="AB45" s="150"/>
      <c r="AC45" s="150"/>
      <c r="AD45" s="159"/>
      <c r="AE45" s="160"/>
      <c r="AF45" s="160"/>
      <c r="AG45" s="160"/>
      <c r="AH45" s="160"/>
      <c r="AI45" s="161"/>
      <c r="AJ45" s="17"/>
    </row>
    <row r="46" spans="1:36" x14ac:dyDescent="0.2">
      <c r="A46" s="90"/>
      <c r="B46" s="91"/>
      <c r="C46" s="78" t="s">
        <v>25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2"/>
      <c r="T46" s="149" t="s">
        <v>6</v>
      </c>
      <c r="U46" s="148"/>
      <c r="V46" s="148"/>
      <c r="W46" s="149" t="s">
        <v>6</v>
      </c>
      <c r="X46" s="148"/>
      <c r="Y46" s="148"/>
      <c r="Z46" s="150" t="s">
        <v>7</v>
      </c>
      <c r="AA46" s="150"/>
      <c r="AB46" s="150"/>
      <c r="AC46" s="150"/>
      <c r="AD46" s="159"/>
      <c r="AE46" s="160"/>
      <c r="AF46" s="160"/>
      <c r="AG46" s="160"/>
      <c r="AH46" s="160"/>
      <c r="AI46" s="161"/>
      <c r="AJ46" s="17"/>
    </row>
    <row r="47" spans="1:36" x14ac:dyDescent="0.2">
      <c r="A47" s="90"/>
      <c r="B47" s="91"/>
      <c r="C47" s="7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70"/>
      <c r="T47" s="157"/>
      <c r="U47" s="158"/>
      <c r="V47" s="158"/>
      <c r="W47" s="157"/>
      <c r="X47" s="158"/>
      <c r="Y47" s="158"/>
      <c r="Z47" s="162"/>
      <c r="AA47" s="162"/>
      <c r="AB47" s="162"/>
      <c r="AC47" s="162"/>
      <c r="AD47" s="159"/>
      <c r="AE47" s="160"/>
      <c r="AF47" s="160"/>
      <c r="AG47" s="160"/>
      <c r="AH47" s="160"/>
      <c r="AI47" s="161"/>
      <c r="AJ47" s="17"/>
    </row>
    <row r="48" spans="1:36" x14ac:dyDescent="0.2">
      <c r="A48" s="90"/>
      <c r="B48" s="91"/>
      <c r="C48" s="81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8"/>
      <c r="T48" s="196"/>
      <c r="U48" s="197"/>
      <c r="V48" s="197"/>
      <c r="W48" s="196"/>
      <c r="X48" s="197"/>
      <c r="Y48" s="197"/>
      <c r="Z48" s="198"/>
      <c r="AA48" s="198"/>
      <c r="AB48" s="198"/>
      <c r="AC48" s="198"/>
      <c r="AD48" s="159"/>
      <c r="AE48" s="160"/>
      <c r="AF48" s="160"/>
      <c r="AG48" s="160"/>
      <c r="AH48" s="160"/>
      <c r="AI48" s="161"/>
      <c r="AJ48" s="17"/>
    </row>
    <row r="49" spans="1:37" x14ac:dyDescent="0.2">
      <c r="A49" s="102"/>
      <c r="B49" s="103"/>
      <c r="C49" s="118" t="s">
        <v>27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9"/>
      <c r="T49" s="187" t="s">
        <v>3</v>
      </c>
      <c r="U49" s="188"/>
      <c r="V49" s="189"/>
      <c r="W49" s="187" t="s">
        <v>4</v>
      </c>
      <c r="X49" s="170"/>
      <c r="Y49" s="171"/>
      <c r="Z49" s="193" t="s">
        <v>107</v>
      </c>
      <c r="AA49" s="194"/>
      <c r="AB49" s="194"/>
      <c r="AC49" s="194"/>
      <c r="AD49" s="169" t="s">
        <v>98</v>
      </c>
      <c r="AE49" s="170"/>
      <c r="AF49" s="170"/>
      <c r="AG49" s="170"/>
      <c r="AH49" s="170"/>
      <c r="AI49" s="171"/>
      <c r="AJ49" s="29"/>
    </row>
    <row r="50" spans="1:37" ht="12.75" customHeight="1" x14ac:dyDescent="0.2">
      <c r="A50" s="104"/>
      <c r="B50" s="105"/>
      <c r="C50" s="119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1"/>
      <c r="T50" s="199"/>
      <c r="U50" s="200"/>
      <c r="V50" s="201"/>
      <c r="W50" s="112"/>
      <c r="X50" s="113"/>
      <c r="Y50" s="114"/>
      <c r="Z50" s="195"/>
      <c r="AA50" s="195"/>
      <c r="AB50" s="195"/>
      <c r="AC50" s="195"/>
      <c r="AD50" s="109"/>
      <c r="AE50" s="110"/>
      <c r="AF50" s="110"/>
      <c r="AG50" s="110"/>
      <c r="AH50" s="110"/>
      <c r="AI50" s="111"/>
      <c r="AJ50" s="29"/>
    </row>
    <row r="51" spans="1:37" ht="12.75" customHeight="1" x14ac:dyDescent="0.2">
      <c r="A51" s="90"/>
      <c r="B51" s="91"/>
      <c r="C51" s="86" t="s">
        <v>29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7"/>
      <c r="T51" s="149" t="s">
        <v>6</v>
      </c>
      <c r="U51" s="151"/>
      <c r="V51" s="151"/>
      <c r="W51" s="149" t="s">
        <v>5</v>
      </c>
      <c r="X51" s="151"/>
      <c r="Y51" s="151"/>
      <c r="Z51" s="202" t="s">
        <v>6</v>
      </c>
      <c r="AA51" s="202"/>
      <c r="AB51" s="202"/>
      <c r="AC51" s="202"/>
      <c r="AD51" s="172"/>
      <c r="AE51" s="173"/>
      <c r="AF51" s="173"/>
      <c r="AG51" s="173"/>
      <c r="AH51" s="173"/>
      <c r="AI51" s="174"/>
      <c r="AJ51" s="29"/>
    </row>
    <row r="52" spans="1:37" ht="12.75" customHeight="1" x14ac:dyDescent="0.2">
      <c r="A52" s="90"/>
      <c r="B52" s="91"/>
      <c r="C52" s="78" t="s">
        <v>30</v>
      </c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2"/>
      <c r="T52" s="149" t="s">
        <v>6</v>
      </c>
      <c r="U52" s="151"/>
      <c r="V52" s="151"/>
      <c r="W52" s="149" t="s">
        <v>5</v>
      </c>
      <c r="X52" s="151"/>
      <c r="Y52" s="151"/>
      <c r="Z52" s="202" t="s">
        <v>6</v>
      </c>
      <c r="AA52" s="202"/>
      <c r="AB52" s="202"/>
      <c r="AC52" s="202"/>
      <c r="AD52" s="172"/>
      <c r="AE52" s="173"/>
      <c r="AF52" s="173"/>
      <c r="AG52" s="173"/>
      <c r="AH52" s="173"/>
      <c r="AI52" s="174"/>
      <c r="AJ52" s="29"/>
    </row>
    <row r="53" spans="1:37" x14ac:dyDescent="0.2">
      <c r="A53" s="90"/>
      <c r="B53" s="91"/>
      <c r="C53" s="78" t="s">
        <v>28</v>
      </c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2"/>
      <c r="T53" s="149" t="s">
        <v>6</v>
      </c>
      <c r="U53" s="151"/>
      <c r="V53" s="151"/>
      <c r="W53" s="149" t="s">
        <v>5</v>
      </c>
      <c r="X53" s="151"/>
      <c r="Y53" s="151"/>
      <c r="Z53" s="202" t="s">
        <v>6</v>
      </c>
      <c r="AA53" s="202"/>
      <c r="AB53" s="202"/>
      <c r="AC53" s="202"/>
      <c r="AD53" s="172"/>
      <c r="AE53" s="173"/>
      <c r="AF53" s="173"/>
      <c r="AG53" s="173"/>
      <c r="AH53" s="173"/>
      <c r="AI53" s="174"/>
      <c r="AJ53" s="29"/>
    </row>
    <row r="54" spans="1:37" x14ac:dyDescent="0.2">
      <c r="A54" s="90"/>
      <c r="B54" s="91"/>
      <c r="C54" s="7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70"/>
      <c r="T54" s="157"/>
      <c r="U54" s="158"/>
      <c r="V54" s="158"/>
      <c r="W54" s="157"/>
      <c r="X54" s="158"/>
      <c r="Y54" s="158"/>
      <c r="Z54" s="162"/>
      <c r="AA54" s="162"/>
      <c r="AB54" s="162"/>
      <c r="AC54" s="162"/>
      <c r="AD54" s="172"/>
      <c r="AE54" s="173"/>
      <c r="AF54" s="173"/>
      <c r="AG54" s="173"/>
      <c r="AH54" s="173"/>
      <c r="AI54" s="174"/>
      <c r="AJ54" s="29"/>
    </row>
    <row r="55" spans="1:37" x14ac:dyDescent="0.2">
      <c r="A55" s="90"/>
      <c r="B55" s="91"/>
      <c r="C55" s="81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8"/>
      <c r="T55" s="196"/>
      <c r="U55" s="197"/>
      <c r="V55" s="197"/>
      <c r="W55" s="196"/>
      <c r="X55" s="197"/>
      <c r="Y55" s="197"/>
      <c r="Z55" s="198"/>
      <c r="AA55" s="198"/>
      <c r="AB55" s="198"/>
      <c r="AC55" s="198"/>
      <c r="AD55" s="159"/>
      <c r="AE55" s="160"/>
      <c r="AF55" s="160"/>
      <c r="AG55" s="160"/>
      <c r="AH55" s="160"/>
      <c r="AI55" s="161"/>
      <c r="AJ55" s="29"/>
    </row>
    <row r="56" spans="1:37" x14ac:dyDescent="0.2">
      <c r="A56" s="11"/>
      <c r="B56" s="61" t="s">
        <v>108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3"/>
      <c r="U56" s="64"/>
      <c r="V56" s="64"/>
      <c r="W56" s="63"/>
      <c r="X56" s="64"/>
      <c r="Y56" s="64"/>
      <c r="Z56" s="65"/>
      <c r="AA56" s="65"/>
      <c r="AB56" s="65"/>
      <c r="AC56" s="65"/>
      <c r="AD56" s="66"/>
      <c r="AE56" s="66"/>
      <c r="AF56" s="66"/>
      <c r="AG56" s="66"/>
      <c r="AH56" s="66"/>
      <c r="AI56" s="66"/>
      <c r="AJ56" s="29"/>
    </row>
    <row r="57" spans="1:37" x14ac:dyDescent="0.2">
      <c r="A57" s="11"/>
      <c r="B57" s="57" t="s">
        <v>105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22"/>
      <c r="AH57" s="22"/>
      <c r="AI57" s="22"/>
      <c r="AJ57" s="29"/>
    </row>
    <row r="58" spans="1:37" x14ac:dyDescent="0.2">
      <c r="A58" s="80"/>
      <c r="B58" s="87" t="s">
        <v>106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8"/>
      <c r="AH58" s="88"/>
      <c r="AI58" s="88"/>
      <c r="AJ58" s="89"/>
    </row>
    <row r="59" spans="1:37" ht="13.5" thickBot="1" x14ac:dyDescent="0.25">
      <c r="A59" s="3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31"/>
      <c r="AH59" s="31"/>
      <c r="AI59" s="31"/>
      <c r="AJ59" s="33"/>
    </row>
    <row r="60" spans="1:37" ht="12.7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customFormat="1" x14ac:dyDescent="0.2"/>
    <row r="62" spans="1:37" customFormat="1" x14ac:dyDescent="0.2"/>
    <row r="63" spans="1:37" customFormat="1" x14ac:dyDescent="0.2"/>
    <row r="64" spans="1:37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ht="18.75" customHeigh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</sheetData>
  <sheetProtection formatCells="0" formatColumns="0" formatRows="0"/>
  <mergeCells count="251">
    <mergeCell ref="A53:B53"/>
    <mergeCell ref="A54:B54"/>
    <mergeCell ref="A55:B55"/>
    <mergeCell ref="A52:B52"/>
    <mergeCell ref="T52:V52"/>
    <mergeCell ref="W52:Y52"/>
    <mergeCell ref="T53:V53"/>
    <mergeCell ref="W53:Y53"/>
    <mergeCell ref="A45:B45"/>
    <mergeCell ref="A46:B46"/>
    <mergeCell ref="A37:B37"/>
    <mergeCell ref="A38:B38"/>
    <mergeCell ref="A39:B39"/>
    <mergeCell ref="A40:B40"/>
    <mergeCell ref="Z52:AC52"/>
    <mergeCell ref="A51:B51"/>
    <mergeCell ref="T51:V51"/>
    <mergeCell ref="W51:Y51"/>
    <mergeCell ref="Z51:AC51"/>
    <mergeCell ref="A47:B47"/>
    <mergeCell ref="A48:B48"/>
    <mergeCell ref="A49:B50"/>
    <mergeCell ref="C49:S50"/>
    <mergeCell ref="A34:B34"/>
    <mergeCell ref="A35:B35"/>
    <mergeCell ref="A36:B36"/>
    <mergeCell ref="A26:B26"/>
    <mergeCell ref="A27:B27"/>
    <mergeCell ref="A28:B28"/>
    <mergeCell ref="A29:B29"/>
    <mergeCell ref="A30:B30"/>
    <mergeCell ref="A31:B31"/>
    <mergeCell ref="AD23:AI24"/>
    <mergeCell ref="A25:B25"/>
    <mergeCell ref="T25:V25"/>
    <mergeCell ref="W25:Y25"/>
    <mergeCell ref="Z25:AC25"/>
    <mergeCell ref="AD25:AI25"/>
    <mergeCell ref="A23:B24"/>
    <mergeCell ref="C23:S24"/>
    <mergeCell ref="A33:B33"/>
    <mergeCell ref="AD54:AI54"/>
    <mergeCell ref="AD55:AI55"/>
    <mergeCell ref="T54:V54"/>
    <mergeCell ref="W54:Y54"/>
    <mergeCell ref="Z54:AC54"/>
    <mergeCell ref="T55:V55"/>
    <mergeCell ref="W55:Y55"/>
    <mergeCell ref="Z55:AC55"/>
    <mergeCell ref="A9:B11"/>
    <mergeCell ref="C9:S11"/>
    <mergeCell ref="T9:AC9"/>
    <mergeCell ref="T10:V11"/>
    <mergeCell ref="W10:Y11"/>
    <mergeCell ref="Z10:AC11"/>
    <mergeCell ref="A20:B20"/>
    <mergeCell ref="C20:S20"/>
    <mergeCell ref="A21:B21"/>
    <mergeCell ref="C21:S21"/>
    <mergeCell ref="A13:B13"/>
    <mergeCell ref="C13:S13"/>
    <mergeCell ref="A14:B14"/>
    <mergeCell ref="C14:S14"/>
    <mergeCell ref="A22:B22"/>
    <mergeCell ref="Z23:AC24"/>
    <mergeCell ref="Z53:AC53"/>
    <mergeCell ref="T49:V50"/>
    <mergeCell ref="W49:Y50"/>
    <mergeCell ref="Z49:AC50"/>
    <mergeCell ref="AD49:AI50"/>
    <mergeCell ref="Z46:AC46"/>
    <mergeCell ref="AD46:AI46"/>
    <mergeCell ref="AD53:AI53"/>
    <mergeCell ref="AD51:AI51"/>
    <mergeCell ref="AD52:AI52"/>
    <mergeCell ref="AD35:AI35"/>
    <mergeCell ref="AD36:AI36"/>
    <mergeCell ref="T35:V35"/>
    <mergeCell ref="W35:Y35"/>
    <mergeCell ref="Z35:AC35"/>
    <mergeCell ref="T36:V36"/>
    <mergeCell ref="W36:Y36"/>
    <mergeCell ref="Z36:AC36"/>
    <mergeCell ref="AD43:AI43"/>
    <mergeCell ref="AD37:AI37"/>
    <mergeCell ref="AD38:AI38"/>
    <mergeCell ref="T37:V37"/>
    <mergeCell ref="W37:Y37"/>
    <mergeCell ref="Z37:AC37"/>
    <mergeCell ref="T38:V38"/>
    <mergeCell ref="W38:Y38"/>
    <mergeCell ref="Z38:AC38"/>
    <mergeCell ref="Z41:AC41"/>
    <mergeCell ref="T34:V34"/>
    <mergeCell ref="W34:Y34"/>
    <mergeCell ref="Z34:AC34"/>
    <mergeCell ref="AD33:AI33"/>
    <mergeCell ref="AD34:AI34"/>
    <mergeCell ref="T32:V32"/>
    <mergeCell ref="W32:Y32"/>
    <mergeCell ref="Z32:AC32"/>
    <mergeCell ref="T33:V33"/>
    <mergeCell ref="W33:Y33"/>
    <mergeCell ref="AD28:AI28"/>
    <mergeCell ref="AD29:AI29"/>
    <mergeCell ref="AD30:AI30"/>
    <mergeCell ref="T29:V29"/>
    <mergeCell ref="W29:Y29"/>
    <mergeCell ref="Z29:AC29"/>
    <mergeCell ref="T30:V30"/>
    <mergeCell ref="W30:Y30"/>
    <mergeCell ref="Z33:AC33"/>
    <mergeCell ref="Z30:AC30"/>
    <mergeCell ref="AD31:AI31"/>
    <mergeCell ref="AD32:AI32"/>
    <mergeCell ref="T31:V31"/>
    <mergeCell ref="W31:Y31"/>
    <mergeCell ref="Z31:AC31"/>
    <mergeCell ref="T27:V27"/>
    <mergeCell ref="W27:Y27"/>
    <mergeCell ref="Z27:AC27"/>
    <mergeCell ref="W23:Y24"/>
    <mergeCell ref="T23:V24"/>
    <mergeCell ref="T28:V28"/>
    <mergeCell ref="W28:Y28"/>
    <mergeCell ref="Z28:AC28"/>
    <mergeCell ref="A32:B32"/>
    <mergeCell ref="Z17:AC17"/>
    <mergeCell ref="A16:B16"/>
    <mergeCell ref="C16:S16"/>
    <mergeCell ref="A17:B17"/>
    <mergeCell ref="C17:S17"/>
    <mergeCell ref="Z19:AC19"/>
    <mergeCell ref="A19:B19"/>
    <mergeCell ref="C19:S19"/>
    <mergeCell ref="T18:V18"/>
    <mergeCell ref="W18:Y18"/>
    <mergeCell ref="Z18:AC18"/>
    <mergeCell ref="A18:B18"/>
    <mergeCell ref="C18:S18"/>
    <mergeCell ref="A12:B12"/>
    <mergeCell ref="C12:S12"/>
    <mergeCell ref="AD12:AI12"/>
    <mergeCell ref="AD13:AI13"/>
    <mergeCell ref="AD9:AI11"/>
    <mergeCell ref="AD39:AI39"/>
    <mergeCell ref="AD14:AI14"/>
    <mergeCell ref="AD15:AI15"/>
    <mergeCell ref="AD16:AI16"/>
    <mergeCell ref="AD17:AI17"/>
    <mergeCell ref="Z12:AC12"/>
    <mergeCell ref="T13:V13"/>
    <mergeCell ref="W13:Y13"/>
    <mergeCell ref="Z13:AC13"/>
    <mergeCell ref="T12:V12"/>
    <mergeCell ref="W12:Y12"/>
    <mergeCell ref="Z14:AC14"/>
    <mergeCell ref="T15:V15"/>
    <mergeCell ref="W15:Y15"/>
    <mergeCell ref="Z15:AC15"/>
    <mergeCell ref="A15:B15"/>
    <mergeCell ref="C15:S15"/>
    <mergeCell ref="Z16:AC16"/>
    <mergeCell ref="T17:V17"/>
    <mergeCell ref="AD45:AI45"/>
    <mergeCell ref="AD47:AI47"/>
    <mergeCell ref="AD48:AI48"/>
    <mergeCell ref="W47:Y47"/>
    <mergeCell ref="Z47:AC47"/>
    <mergeCell ref="W48:Y48"/>
    <mergeCell ref="AD18:AI18"/>
    <mergeCell ref="AD19:AI19"/>
    <mergeCell ref="AD40:AI40"/>
    <mergeCell ref="AD41:AI41"/>
    <mergeCell ref="AD42:AI42"/>
    <mergeCell ref="AD44:AI44"/>
    <mergeCell ref="AD20:AI20"/>
    <mergeCell ref="AD21:AI21"/>
    <mergeCell ref="AD26:AI26"/>
    <mergeCell ref="AD27:AI27"/>
    <mergeCell ref="W20:Y20"/>
    <mergeCell ref="Z20:AC20"/>
    <mergeCell ref="W21:Y21"/>
    <mergeCell ref="Z21:AC21"/>
    <mergeCell ref="Z26:AC26"/>
    <mergeCell ref="AD22:AI22"/>
    <mergeCell ref="W22:Y22"/>
    <mergeCell ref="Z22:AC22"/>
    <mergeCell ref="W45:Y45"/>
    <mergeCell ref="Z45:AC45"/>
    <mergeCell ref="W43:Y43"/>
    <mergeCell ref="Z43:AC43"/>
    <mergeCell ref="T45:V45"/>
    <mergeCell ref="Z48:AC48"/>
    <mergeCell ref="T47:V47"/>
    <mergeCell ref="T48:V48"/>
    <mergeCell ref="T46:V46"/>
    <mergeCell ref="W46:Y46"/>
    <mergeCell ref="A41:B41"/>
    <mergeCell ref="A42:B42"/>
    <mergeCell ref="T43:V43"/>
    <mergeCell ref="A43:B43"/>
    <mergeCell ref="A44:B44"/>
    <mergeCell ref="W42:Y42"/>
    <mergeCell ref="Z42:AC42"/>
    <mergeCell ref="W44:Y44"/>
    <mergeCell ref="Z44:AC44"/>
    <mergeCell ref="W39:Y39"/>
    <mergeCell ref="Z39:AC39"/>
    <mergeCell ref="W40:Y40"/>
    <mergeCell ref="Z40:AC40"/>
    <mergeCell ref="T39:V39"/>
    <mergeCell ref="T40:V40"/>
    <mergeCell ref="T44:V44"/>
    <mergeCell ref="T41:V41"/>
    <mergeCell ref="T42:V42"/>
    <mergeCell ref="W41:Y41"/>
    <mergeCell ref="T26:V26"/>
    <mergeCell ref="W26:Y26"/>
    <mergeCell ref="T14:V14"/>
    <mergeCell ref="W14:Y14"/>
    <mergeCell ref="T16:V16"/>
    <mergeCell ref="W16:Y16"/>
    <mergeCell ref="T19:V19"/>
    <mergeCell ref="W19:Y19"/>
    <mergeCell ref="C22:S22"/>
    <mergeCell ref="W17:Y17"/>
    <mergeCell ref="T20:V20"/>
    <mergeCell ref="T21:V21"/>
    <mergeCell ref="T22:V22"/>
    <mergeCell ref="AG5:AH5"/>
    <mergeCell ref="A6:AI6"/>
    <mergeCell ref="I5:P5"/>
    <mergeCell ref="Q5:AB5"/>
    <mergeCell ref="A1:H5"/>
    <mergeCell ref="X2:AB2"/>
    <mergeCell ref="V1:AI1"/>
    <mergeCell ref="S4:W4"/>
    <mergeCell ref="X4:AB4"/>
    <mergeCell ref="AC4:AE4"/>
    <mergeCell ref="AC5:AE5"/>
    <mergeCell ref="AF4:AI4"/>
    <mergeCell ref="I1:R2"/>
    <mergeCell ref="AC3:AE3"/>
    <mergeCell ref="AF3:AI3"/>
    <mergeCell ref="Y3:AB3"/>
    <mergeCell ref="AC2:AE2"/>
    <mergeCell ref="S2:W2"/>
    <mergeCell ref="AF2:AI2"/>
    <mergeCell ref="S3:X3"/>
    <mergeCell ref="I3:R4"/>
  </mergeCells>
  <phoneticPr fontId="0" type="noConversion"/>
  <pageMargins left="0.75" right="0.3" top="0.35" bottom="0.3" header="0" footer="0.18"/>
  <pageSetup orientation="portrait" horizontalDpi="300" verticalDpi="300" r:id="rId1"/>
  <headerFooter alignWithMargins="0">
    <oddFooter>&amp;R&amp;8&amp;Z&amp;F: &amp;A
&amp;D 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AJ241"/>
  <sheetViews>
    <sheetView showGridLines="0" tabSelected="1" workbookViewId="0">
      <selection activeCell="V20" sqref="V20"/>
    </sheetView>
  </sheetViews>
  <sheetFormatPr defaultRowHeight="12.75" x14ac:dyDescent="0.2"/>
  <cols>
    <col min="1" max="35" width="2.7109375" style="14" customWidth="1"/>
    <col min="36" max="36" width="1.42578125" style="14" customWidth="1"/>
    <col min="37" max="16384" width="9.140625" style="4"/>
  </cols>
  <sheetData>
    <row r="1" spans="1:36" ht="13.5" customHeight="1" x14ac:dyDescent="0.2">
      <c r="A1" s="134"/>
      <c r="B1" s="135"/>
      <c r="C1" s="135"/>
      <c r="D1" s="135"/>
      <c r="E1" s="135"/>
      <c r="F1" s="135"/>
      <c r="G1" s="135"/>
      <c r="H1" s="135"/>
      <c r="I1" s="141" t="s">
        <v>31</v>
      </c>
      <c r="J1" s="141"/>
      <c r="K1" s="141"/>
      <c r="L1" s="141"/>
      <c r="M1" s="141"/>
      <c r="N1" s="141"/>
      <c r="O1" s="141"/>
      <c r="P1" s="141"/>
      <c r="Q1" s="141"/>
      <c r="R1" s="141"/>
      <c r="S1" s="1" t="s">
        <v>32</v>
      </c>
      <c r="T1" s="1"/>
      <c r="U1" s="2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3"/>
    </row>
    <row r="2" spans="1:36" ht="13.5" customHeight="1" x14ac:dyDescent="0.2">
      <c r="A2" s="136"/>
      <c r="B2" s="137"/>
      <c r="C2" s="137"/>
      <c r="D2" s="137"/>
      <c r="E2" s="137"/>
      <c r="F2" s="137"/>
      <c r="G2" s="137"/>
      <c r="H2" s="137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39" t="s">
        <v>34</v>
      </c>
      <c r="T2" s="139"/>
      <c r="U2" s="139"/>
      <c r="V2" s="139"/>
      <c r="W2" s="139"/>
      <c r="X2" s="204"/>
      <c r="Y2" s="204"/>
      <c r="Z2" s="204"/>
      <c r="AA2" s="204"/>
      <c r="AB2" s="204"/>
      <c r="AC2" s="132" t="s">
        <v>35</v>
      </c>
      <c r="AD2" s="132"/>
      <c r="AE2" s="132"/>
      <c r="AF2" s="204"/>
      <c r="AG2" s="204"/>
      <c r="AH2" s="204"/>
      <c r="AI2" s="204"/>
      <c r="AJ2" s="6"/>
    </row>
    <row r="3" spans="1:36" ht="12.75" customHeight="1" x14ac:dyDescent="0.2">
      <c r="A3" s="136"/>
      <c r="B3" s="137"/>
      <c r="C3" s="137"/>
      <c r="D3" s="137"/>
      <c r="E3" s="137"/>
      <c r="F3" s="137"/>
      <c r="G3" s="137"/>
      <c r="H3" s="137"/>
      <c r="I3" s="144" t="s">
        <v>37</v>
      </c>
      <c r="J3" s="144"/>
      <c r="K3" s="144"/>
      <c r="L3" s="144"/>
      <c r="M3" s="144"/>
      <c r="N3" s="144"/>
      <c r="O3" s="144"/>
      <c r="P3" s="144"/>
      <c r="Q3" s="144"/>
      <c r="R3" s="144"/>
      <c r="S3" s="139" t="s">
        <v>0</v>
      </c>
      <c r="T3" s="139"/>
      <c r="U3" s="139"/>
      <c r="V3" s="139"/>
      <c r="W3" s="139"/>
      <c r="X3" s="139"/>
      <c r="Y3" s="204"/>
      <c r="Z3" s="204"/>
      <c r="AA3" s="204"/>
      <c r="AB3" s="204"/>
      <c r="AC3" s="143" t="s">
        <v>39</v>
      </c>
      <c r="AD3" s="143"/>
      <c r="AE3" s="143"/>
      <c r="AF3" s="257"/>
      <c r="AG3" s="257"/>
      <c r="AH3" s="257"/>
      <c r="AI3" s="257"/>
      <c r="AJ3" s="6"/>
    </row>
    <row r="4" spans="1:36" ht="12.75" customHeight="1" x14ac:dyDescent="0.2">
      <c r="A4" s="136"/>
      <c r="B4" s="137"/>
      <c r="C4" s="137"/>
      <c r="D4" s="137"/>
      <c r="E4" s="137"/>
      <c r="F4" s="137"/>
      <c r="G4" s="137"/>
      <c r="H4" s="137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39" t="s">
        <v>1</v>
      </c>
      <c r="T4" s="139"/>
      <c r="U4" s="139"/>
      <c r="V4" s="139"/>
      <c r="W4" s="139"/>
      <c r="X4" s="204"/>
      <c r="Y4" s="204"/>
      <c r="Z4" s="204"/>
      <c r="AA4" s="204"/>
      <c r="AB4" s="204"/>
      <c r="AC4" s="132" t="s">
        <v>39</v>
      </c>
      <c r="AD4" s="132"/>
      <c r="AE4" s="132"/>
      <c r="AF4" s="257"/>
      <c r="AG4" s="257"/>
      <c r="AH4" s="257"/>
      <c r="AI4" s="257"/>
      <c r="AJ4" s="6"/>
    </row>
    <row r="5" spans="1:36" x14ac:dyDescent="0.2">
      <c r="A5" s="136"/>
      <c r="B5" s="137"/>
      <c r="C5" s="137"/>
      <c r="D5" s="137"/>
      <c r="E5" s="137"/>
      <c r="F5" s="137"/>
      <c r="G5" s="137"/>
      <c r="H5" s="137"/>
      <c r="I5" s="132" t="s">
        <v>40</v>
      </c>
      <c r="J5" s="132"/>
      <c r="K5" s="132"/>
      <c r="L5" s="132"/>
      <c r="M5" s="132"/>
      <c r="N5" s="132"/>
      <c r="O5" s="132"/>
      <c r="P5" s="132"/>
      <c r="Q5" s="256" t="s">
        <v>41</v>
      </c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132" t="s">
        <v>42</v>
      </c>
      <c r="AD5" s="132"/>
      <c r="AE5" s="132"/>
      <c r="AF5" s="75">
        <v>1</v>
      </c>
      <c r="AG5" s="129" t="s">
        <v>43</v>
      </c>
      <c r="AH5" s="129"/>
      <c r="AI5" s="75">
        <v>2</v>
      </c>
      <c r="AJ5" s="6"/>
    </row>
    <row r="6" spans="1:36" ht="2.25" customHeight="1" x14ac:dyDescent="0.2">
      <c r="A6" s="130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7"/>
    </row>
    <row r="7" spans="1:36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10"/>
    </row>
    <row r="8" spans="1:36" x14ac:dyDescent="0.2">
      <c r="A8" s="11"/>
      <c r="B8" s="13" t="s">
        <v>52</v>
      </c>
      <c r="C8" s="13"/>
      <c r="E8" s="15"/>
      <c r="F8" s="15"/>
      <c r="G8" s="15"/>
      <c r="H8" s="15"/>
      <c r="I8" s="15"/>
      <c r="J8" s="15"/>
      <c r="K8" s="15"/>
      <c r="L8" s="15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6"/>
      <c r="Z8" s="16"/>
      <c r="AA8" s="16"/>
      <c r="AB8" s="16"/>
      <c r="AC8" s="16"/>
      <c r="AD8" s="16"/>
      <c r="AE8" s="16"/>
      <c r="AF8" s="12"/>
      <c r="AG8" s="12"/>
      <c r="AH8" s="12"/>
      <c r="AI8" s="12"/>
      <c r="AJ8" s="17"/>
    </row>
    <row r="9" spans="1:36" x14ac:dyDescent="0.2">
      <c r="A9" s="11"/>
      <c r="B9" s="12"/>
      <c r="C9" s="12"/>
      <c r="D9" s="15"/>
      <c r="E9" s="15"/>
      <c r="F9" s="15"/>
      <c r="G9" s="12"/>
      <c r="H9" s="12"/>
      <c r="I9" s="18"/>
      <c r="J9" s="18"/>
      <c r="K9" s="18"/>
      <c r="L9" s="18"/>
      <c r="M9" s="12"/>
      <c r="N9" s="12"/>
      <c r="O9" s="15"/>
      <c r="P9" s="12"/>
      <c r="Q9" s="12"/>
      <c r="R9" s="12"/>
      <c r="S9" s="12"/>
      <c r="T9" s="19"/>
      <c r="U9" s="19"/>
      <c r="V9" s="19"/>
      <c r="W9" s="36" t="s">
        <v>109</v>
      </c>
      <c r="X9" s="36"/>
      <c r="Y9" s="20"/>
      <c r="Z9" s="16"/>
      <c r="AA9" s="35"/>
      <c r="AB9" s="36" t="s">
        <v>112</v>
      </c>
      <c r="AC9" s="35"/>
      <c r="AD9" s="16"/>
      <c r="AE9" s="16"/>
      <c r="AF9" s="16"/>
      <c r="AG9" s="16"/>
      <c r="AH9" s="12"/>
      <c r="AI9" s="12"/>
      <c r="AJ9" s="17"/>
    </row>
    <row r="10" spans="1:36" x14ac:dyDescent="0.2">
      <c r="A10" s="11"/>
      <c r="B10" s="12" t="s">
        <v>45</v>
      </c>
      <c r="C10" s="12"/>
      <c r="D10" s="205">
        <v>618.6</v>
      </c>
      <c r="E10" s="206"/>
      <c r="F10" s="206"/>
      <c r="G10" s="34" t="s">
        <v>47</v>
      </c>
      <c r="H10" s="34"/>
      <c r="I10" s="15"/>
      <c r="J10" s="15"/>
      <c r="K10" s="12"/>
      <c r="L10" s="12"/>
      <c r="M10" s="12"/>
      <c r="N10" s="12"/>
      <c r="O10" s="12"/>
      <c r="P10" s="21"/>
      <c r="Q10" s="12"/>
      <c r="R10" s="12"/>
      <c r="S10" s="12"/>
      <c r="T10" s="19"/>
      <c r="U10" s="19"/>
      <c r="V10" s="291">
        <v>64</v>
      </c>
      <c r="W10" s="291"/>
      <c r="X10" s="291"/>
      <c r="Y10" s="19"/>
      <c r="Z10" s="39" t="s">
        <v>44</v>
      </c>
      <c r="AA10" s="292">
        <f>1.05*V10</f>
        <v>67.2</v>
      </c>
      <c r="AB10" s="293"/>
      <c r="AC10" s="294"/>
      <c r="AD10" s="40" t="s">
        <v>110</v>
      </c>
      <c r="AE10" s="19"/>
      <c r="AF10" s="19"/>
      <c r="AG10" s="12"/>
      <c r="AH10" s="12"/>
      <c r="AI10" s="12"/>
      <c r="AJ10" s="17"/>
    </row>
    <row r="11" spans="1:36" x14ac:dyDescent="0.2">
      <c r="A11" s="11"/>
      <c r="B11" s="12" t="s">
        <v>45</v>
      </c>
      <c r="C11" s="12"/>
      <c r="D11" s="289">
        <v>618.61</v>
      </c>
      <c r="E11" s="290"/>
      <c r="F11" s="290"/>
      <c r="G11" s="34" t="s">
        <v>48</v>
      </c>
      <c r="H11" s="12"/>
      <c r="I11" s="12"/>
      <c r="J11" s="12"/>
      <c r="K11" s="12"/>
      <c r="L11" s="12"/>
      <c r="M11" s="19"/>
      <c r="N11" s="19"/>
      <c r="O11" s="19"/>
      <c r="P11" s="12"/>
      <c r="Q11" s="12"/>
      <c r="R11" s="12"/>
      <c r="S11" s="12"/>
      <c r="T11" s="19"/>
      <c r="U11" s="19"/>
      <c r="V11" s="291">
        <v>74</v>
      </c>
      <c r="W11" s="291"/>
      <c r="X11" s="291"/>
      <c r="Y11" s="19"/>
      <c r="Z11" s="39" t="s">
        <v>44</v>
      </c>
      <c r="AA11" s="292">
        <f>1.05*V11</f>
        <v>77.7</v>
      </c>
      <c r="AB11" s="293"/>
      <c r="AC11" s="294"/>
      <c r="AD11" s="40" t="s">
        <v>110</v>
      </c>
      <c r="AE11" s="12"/>
      <c r="AF11" s="12"/>
      <c r="AG11" s="12"/>
      <c r="AH11" s="12"/>
      <c r="AI11" s="12"/>
      <c r="AJ11" s="17"/>
    </row>
    <row r="12" spans="1:36" x14ac:dyDescent="0.2">
      <c r="A12" s="11"/>
      <c r="B12" s="12" t="s">
        <v>45</v>
      </c>
      <c r="C12" s="12"/>
      <c r="D12" s="205">
        <v>618.70000000000005</v>
      </c>
      <c r="E12" s="206"/>
      <c r="F12" s="206"/>
      <c r="G12" s="34" t="s">
        <v>46</v>
      </c>
      <c r="H12" s="12"/>
      <c r="I12" s="12"/>
      <c r="J12" s="12"/>
      <c r="K12" s="12"/>
      <c r="L12" s="12"/>
      <c r="M12" s="19"/>
      <c r="N12" s="19"/>
      <c r="O12" s="19"/>
      <c r="P12" s="12"/>
      <c r="Q12" s="12"/>
      <c r="R12" s="12"/>
      <c r="S12" s="12"/>
      <c r="T12" s="19"/>
      <c r="U12" s="19"/>
      <c r="V12" s="291">
        <v>25</v>
      </c>
      <c r="W12" s="291"/>
      <c r="X12" s="291"/>
      <c r="Y12" s="19"/>
      <c r="Z12" s="39" t="s">
        <v>44</v>
      </c>
      <c r="AA12" s="292">
        <v>25</v>
      </c>
      <c r="AB12" s="293"/>
      <c r="AC12" s="294"/>
      <c r="AD12" s="40"/>
      <c r="AE12" s="12"/>
      <c r="AF12" s="12"/>
      <c r="AG12" s="12"/>
      <c r="AH12" s="12"/>
      <c r="AI12" s="12"/>
      <c r="AJ12" s="17"/>
    </row>
    <row r="13" spans="1:36" x14ac:dyDescent="0.2">
      <c r="A13" s="11"/>
      <c r="B13" s="12"/>
      <c r="C13" s="12"/>
      <c r="D13" s="12"/>
      <c r="E13" s="21"/>
      <c r="F13" s="12"/>
      <c r="G13" s="12"/>
      <c r="H13" s="15"/>
      <c r="I13" s="15"/>
      <c r="J13" s="12"/>
      <c r="K13" s="12"/>
      <c r="L13" s="12"/>
      <c r="M13" s="12"/>
      <c r="N13" s="12"/>
      <c r="O13" s="19"/>
      <c r="P13" s="12"/>
      <c r="Q13" s="12"/>
      <c r="R13" s="12"/>
      <c r="S13" s="19"/>
      <c r="T13" s="19"/>
      <c r="U13" s="19"/>
      <c r="V13" s="19"/>
      <c r="W13" s="20"/>
      <c r="X13" s="19"/>
      <c r="Y13" s="19"/>
      <c r="Z13" s="12"/>
      <c r="AA13" s="22"/>
      <c r="AB13" s="22"/>
      <c r="AC13" s="22"/>
      <c r="AD13" s="12"/>
      <c r="AE13" s="12"/>
      <c r="AF13" s="12"/>
      <c r="AG13" s="12"/>
      <c r="AH13" s="12"/>
      <c r="AI13" s="12"/>
      <c r="AJ13" s="17"/>
    </row>
    <row r="14" spans="1:36" x14ac:dyDescent="0.2">
      <c r="A14" s="11"/>
      <c r="B14" s="19" t="s">
        <v>49</v>
      </c>
      <c r="C14" s="12"/>
      <c r="D14" s="12"/>
      <c r="E14" s="12"/>
      <c r="F14" s="12"/>
      <c r="G14" s="21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9"/>
      <c r="AH14" s="12"/>
      <c r="AI14" s="12"/>
      <c r="AJ14" s="17"/>
    </row>
    <row r="15" spans="1:36" x14ac:dyDescent="0.2">
      <c r="A15" s="11"/>
      <c r="B15" s="12"/>
      <c r="C15" s="12"/>
      <c r="D15" s="12"/>
      <c r="E15" s="12"/>
      <c r="F15" s="12"/>
      <c r="G15" s="21"/>
      <c r="H15" s="12"/>
      <c r="I15" s="12"/>
      <c r="J15" s="12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55"/>
      <c r="AH15" s="24"/>
      <c r="AI15" s="12"/>
      <c r="AJ15" s="17"/>
    </row>
    <row r="16" spans="1:36" x14ac:dyDescent="0.2">
      <c r="A16" s="11"/>
      <c r="B16" s="37" t="s">
        <v>54</v>
      </c>
      <c r="C16" s="12" t="s">
        <v>50</v>
      </c>
      <c r="D16" s="12"/>
      <c r="E16" s="12"/>
      <c r="F16" s="12"/>
      <c r="G16" s="21"/>
      <c r="H16" s="12"/>
      <c r="I16" s="12"/>
      <c r="J16" s="25"/>
      <c r="K16" s="222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4"/>
      <c r="AI16" s="26"/>
      <c r="AJ16" s="17"/>
    </row>
    <row r="17" spans="1:36" x14ac:dyDescent="0.2">
      <c r="A17" s="11"/>
      <c r="B17" s="37" t="s">
        <v>55</v>
      </c>
      <c r="C17" s="12" t="s">
        <v>51</v>
      </c>
      <c r="D17" s="12"/>
      <c r="E17" s="12"/>
      <c r="F17" s="12"/>
      <c r="G17" s="21"/>
      <c r="H17" s="12"/>
      <c r="I17" s="12"/>
      <c r="J17" s="1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56"/>
      <c r="AH17" s="22"/>
      <c r="AI17" s="12"/>
      <c r="AJ17" s="17"/>
    </row>
    <row r="18" spans="1:36" x14ac:dyDescent="0.2">
      <c r="A18" s="11"/>
      <c r="B18" s="37" t="s">
        <v>56</v>
      </c>
      <c r="C18" s="12" t="s">
        <v>88</v>
      </c>
      <c r="D18" s="12"/>
      <c r="E18" s="12"/>
      <c r="F18" s="12"/>
      <c r="G18" s="2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9"/>
      <c r="AH18" s="12"/>
      <c r="AI18" s="12"/>
      <c r="AJ18" s="17"/>
    </row>
    <row r="19" spans="1:36" x14ac:dyDescent="0.2">
      <c r="A19" s="11"/>
      <c r="B19" s="12"/>
      <c r="C19" s="12"/>
      <c r="D19" s="12" t="s">
        <v>53</v>
      </c>
      <c r="E19" s="12"/>
      <c r="F19" s="12"/>
      <c r="G19" s="21"/>
      <c r="H19" s="12"/>
      <c r="I19" s="12"/>
      <c r="J19" s="12"/>
      <c r="K19" s="12"/>
      <c r="L19" s="12"/>
      <c r="M19" s="24"/>
      <c r="N19" s="24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9"/>
      <c r="AH19" s="12"/>
      <c r="AI19" s="12"/>
      <c r="AJ19" s="17"/>
    </row>
    <row r="20" spans="1:36" x14ac:dyDescent="0.2">
      <c r="A20" s="11"/>
      <c r="B20" s="37" t="s">
        <v>58</v>
      </c>
      <c r="C20" s="12" t="s">
        <v>60</v>
      </c>
      <c r="D20" s="12"/>
      <c r="E20" s="12"/>
      <c r="F20" s="12"/>
      <c r="G20" s="21"/>
      <c r="H20" s="12"/>
      <c r="I20" s="12"/>
      <c r="J20" s="12"/>
      <c r="K20" s="12"/>
      <c r="L20" s="25"/>
      <c r="M20" s="225"/>
      <c r="N20" s="226"/>
      <c r="O20" s="26" t="s">
        <v>59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9"/>
      <c r="AH20" s="12"/>
      <c r="AI20" s="12"/>
      <c r="AJ20" s="17"/>
    </row>
    <row r="21" spans="1:36" x14ac:dyDescent="0.2">
      <c r="A21" s="11"/>
      <c r="B21" s="37" t="s">
        <v>89</v>
      </c>
      <c r="C21" s="12" t="s">
        <v>90</v>
      </c>
      <c r="D21" s="12"/>
      <c r="E21" s="12"/>
      <c r="F21" s="12"/>
      <c r="G21" s="21"/>
      <c r="H21" s="12"/>
      <c r="I21" s="12"/>
      <c r="J21" s="12"/>
      <c r="K21" s="12"/>
      <c r="L21" s="25"/>
      <c r="M21" s="225"/>
      <c r="N21" s="226"/>
      <c r="O21" s="26" t="s">
        <v>93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9"/>
      <c r="AH21" s="12"/>
      <c r="AI21" s="12"/>
      <c r="AJ21" s="17"/>
    </row>
    <row r="22" spans="1:36" x14ac:dyDescent="0.2">
      <c r="A22" s="11"/>
      <c r="B22" s="12"/>
      <c r="C22" s="12"/>
      <c r="D22" s="12"/>
      <c r="E22" s="12"/>
      <c r="F22" s="12"/>
      <c r="G22" s="21"/>
      <c r="H22" s="12"/>
      <c r="I22" s="12"/>
      <c r="J22" s="12"/>
      <c r="K22" s="12"/>
      <c r="L22" s="12"/>
      <c r="M22" s="22"/>
      <c r="N22" s="2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9"/>
      <c r="AH22" s="12"/>
      <c r="AI22" s="12"/>
      <c r="AJ22" s="17"/>
    </row>
    <row r="23" spans="1:36" x14ac:dyDescent="0.2">
      <c r="A23" s="11"/>
      <c r="B23" s="13" t="s">
        <v>86</v>
      </c>
      <c r="C23" s="12"/>
      <c r="D23" s="12"/>
      <c r="E23" s="12"/>
      <c r="F23" s="12"/>
      <c r="G23" s="2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9"/>
      <c r="AH23" s="12"/>
      <c r="AI23" s="12"/>
      <c r="AJ23" s="17"/>
    </row>
    <row r="24" spans="1:36" ht="12.75" customHeight="1" x14ac:dyDescent="0.2">
      <c r="A24" s="11"/>
      <c r="B24" s="295" t="s">
        <v>65</v>
      </c>
      <c r="C24" s="261"/>
      <c r="D24" s="261"/>
      <c r="E24" s="297" t="s">
        <v>67</v>
      </c>
      <c r="F24" s="298"/>
      <c r="G24" s="299"/>
      <c r="H24" s="260" t="s">
        <v>66</v>
      </c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2"/>
      <c r="T24" s="266" t="s">
        <v>78</v>
      </c>
      <c r="U24" s="260" t="s">
        <v>57</v>
      </c>
      <c r="V24" s="261"/>
      <c r="W24" s="262"/>
      <c r="X24" s="283" t="s">
        <v>64</v>
      </c>
      <c r="Y24" s="284"/>
      <c r="Z24" s="303"/>
      <c r="AA24" s="283" t="s">
        <v>63</v>
      </c>
      <c r="AB24" s="303"/>
      <c r="AC24" s="283" t="s">
        <v>62</v>
      </c>
      <c r="AD24" s="284"/>
      <c r="AE24" s="303"/>
      <c r="AF24" s="283" t="s">
        <v>61</v>
      </c>
      <c r="AG24" s="284"/>
      <c r="AH24" s="284"/>
      <c r="AI24" s="285"/>
      <c r="AJ24" s="17"/>
    </row>
    <row r="25" spans="1:36" ht="13.5" thickBot="1" x14ac:dyDescent="0.25">
      <c r="A25" s="11"/>
      <c r="B25" s="296"/>
      <c r="C25" s="264"/>
      <c r="D25" s="264"/>
      <c r="E25" s="300"/>
      <c r="F25" s="301"/>
      <c r="G25" s="302"/>
      <c r="H25" s="263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5"/>
      <c r="T25" s="267"/>
      <c r="U25" s="263"/>
      <c r="V25" s="264"/>
      <c r="W25" s="265"/>
      <c r="X25" s="286"/>
      <c r="Y25" s="287"/>
      <c r="Z25" s="304"/>
      <c r="AA25" s="286"/>
      <c r="AB25" s="304"/>
      <c r="AC25" s="286"/>
      <c r="AD25" s="287"/>
      <c r="AE25" s="304"/>
      <c r="AF25" s="286"/>
      <c r="AG25" s="287"/>
      <c r="AH25" s="287"/>
      <c r="AI25" s="288"/>
      <c r="AJ25" s="17"/>
    </row>
    <row r="26" spans="1:36" ht="12.75" customHeight="1" thickTop="1" x14ac:dyDescent="0.2">
      <c r="A26" s="11"/>
      <c r="B26" s="311"/>
      <c r="C26" s="280"/>
      <c r="D26" s="281"/>
      <c r="E26" s="279"/>
      <c r="F26" s="280"/>
      <c r="G26" s="281"/>
      <c r="H26" s="279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1"/>
      <c r="T26" s="230"/>
      <c r="U26" s="279"/>
      <c r="V26" s="280"/>
      <c r="W26" s="281"/>
      <c r="X26" s="242"/>
      <c r="Y26" s="243"/>
      <c r="Z26" s="244"/>
      <c r="AA26" s="248" t="str">
        <f>IF(X26&gt;0,$M$20*$M$21," ")</f>
        <v xml:space="preserve"> </v>
      </c>
      <c r="AB26" s="249"/>
      <c r="AC26" s="248" t="str">
        <f>IF(X26&gt;0,X26*AA26*T26," ")</f>
        <v xml:space="preserve"> </v>
      </c>
      <c r="AD26" s="258"/>
      <c r="AE26" s="249"/>
      <c r="AF26" s="227" t="str">
        <f>IF(U26&gt;0,(LOOKUP(U26,$D$10:$D$12,$AA$10:$AA$12)*AC26)," ")</f>
        <v xml:space="preserve"> </v>
      </c>
      <c r="AG26" s="228"/>
      <c r="AH26" s="228"/>
      <c r="AI26" s="229"/>
      <c r="AJ26" s="17"/>
    </row>
    <row r="27" spans="1:36" x14ac:dyDescent="0.2">
      <c r="A27" s="11"/>
      <c r="B27" s="254"/>
      <c r="C27" s="237"/>
      <c r="D27" s="238"/>
      <c r="E27" s="236"/>
      <c r="F27" s="237"/>
      <c r="G27" s="238"/>
      <c r="H27" s="236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8"/>
      <c r="T27" s="231"/>
      <c r="U27" s="236"/>
      <c r="V27" s="237"/>
      <c r="W27" s="238"/>
      <c r="X27" s="245"/>
      <c r="Y27" s="246"/>
      <c r="Z27" s="247"/>
      <c r="AA27" s="250"/>
      <c r="AB27" s="251"/>
      <c r="AC27" s="250"/>
      <c r="AD27" s="259"/>
      <c r="AE27" s="251"/>
      <c r="AF27" s="216"/>
      <c r="AG27" s="217"/>
      <c r="AH27" s="217"/>
      <c r="AI27" s="218"/>
      <c r="AJ27" s="17"/>
    </row>
    <row r="28" spans="1:36" x14ac:dyDescent="0.2">
      <c r="A28" s="11"/>
      <c r="B28" s="254"/>
      <c r="C28" s="237"/>
      <c r="D28" s="238"/>
      <c r="E28" s="236"/>
      <c r="F28" s="237"/>
      <c r="G28" s="238"/>
      <c r="H28" s="239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1"/>
      <c r="T28" s="232"/>
      <c r="U28" s="236"/>
      <c r="V28" s="237"/>
      <c r="W28" s="238"/>
      <c r="X28" s="245"/>
      <c r="Y28" s="246"/>
      <c r="Z28" s="247"/>
      <c r="AA28" s="250"/>
      <c r="AB28" s="251"/>
      <c r="AC28" s="250"/>
      <c r="AD28" s="259"/>
      <c r="AE28" s="251"/>
      <c r="AF28" s="219"/>
      <c r="AG28" s="220"/>
      <c r="AH28" s="220"/>
      <c r="AI28" s="221"/>
      <c r="AJ28" s="17"/>
    </row>
    <row r="29" spans="1:36" ht="13.5" customHeight="1" x14ac:dyDescent="0.2">
      <c r="A29" s="11"/>
      <c r="B29" s="253"/>
      <c r="C29" s="234"/>
      <c r="D29" s="235"/>
      <c r="E29" s="233"/>
      <c r="F29" s="234"/>
      <c r="G29" s="235"/>
      <c r="H29" s="233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5"/>
      <c r="T29" s="312"/>
      <c r="U29" s="233"/>
      <c r="V29" s="234"/>
      <c r="W29" s="235"/>
      <c r="X29" s="268"/>
      <c r="Y29" s="269"/>
      <c r="Z29" s="270"/>
      <c r="AA29" s="187" t="str">
        <f>IF(X29&gt;0,$M$20*$M$21," ")</f>
        <v xml:space="preserve"> </v>
      </c>
      <c r="AB29" s="274"/>
      <c r="AC29" s="187" t="str">
        <f>IF(X29&gt;0,X29*AA29*T29," ")</f>
        <v xml:space="preserve"> </v>
      </c>
      <c r="AD29" s="277"/>
      <c r="AE29" s="274"/>
      <c r="AF29" s="213" t="str">
        <f>IF(U29&gt;0,(LOOKUP(U29,$D$10:$D$12,$AA$10:$AA$12)*AC29)," ")</f>
        <v xml:space="preserve"> </v>
      </c>
      <c r="AG29" s="214"/>
      <c r="AH29" s="214"/>
      <c r="AI29" s="215"/>
      <c r="AJ29" s="17"/>
    </row>
    <row r="30" spans="1:36" x14ac:dyDescent="0.2">
      <c r="A30" s="11"/>
      <c r="B30" s="254"/>
      <c r="C30" s="237"/>
      <c r="D30" s="238"/>
      <c r="E30" s="236"/>
      <c r="F30" s="237"/>
      <c r="G30" s="238"/>
      <c r="H30" s="236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8"/>
      <c r="T30" s="231"/>
      <c r="U30" s="236"/>
      <c r="V30" s="237"/>
      <c r="W30" s="238"/>
      <c r="X30" s="245"/>
      <c r="Y30" s="246"/>
      <c r="Z30" s="247"/>
      <c r="AA30" s="250"/>
      <c r="AB30" s="251"/>
      <c r="AC30" s="250"/>
      <c r="AD30" s="259"/>
      <c r="AE30" s="251"/>
      <c r="AF30" s="216"/>
      <c r="AG30" s="217"/>
      <c r="AH30" s="217"/>
      <c r="AI30" s="218"/>
      <c r="AJ30" s="17"/>
    </row>
    <row r="31" spans="1:36" x14ac:dyDescent="0.2">
      <c r="A31" s="11"/>
      <c r="B31" s="255"/>
      <c r="C31" s="240"/>
      <c r="D31" s="241"/>
      <c r="E31" s="239"/>
      <c r="F31" s="240"/>
      <c r="G31" s="241"/>
      <c r="H31" s="239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1"/>
      <c r="T31" s="232"/>
      <c r="U31" s="239"/>
      <c r="V31" s="240"/>
      <c r="W31" s="241"/>
      <c r="X31" s="271"/>
      <c r="Y31" s="272"/>
      <c r="Z31" s="273"/>
      <c r="AA31" s="275"/>
      <c r="AB31" s="276"/>
      <c r="AC31" s="275"/>
      <c r="AD31" s="278"/>
      <c r="AE31" s="276"/>
      <c r="AF31" s="219"/>
      <c r="AG31" s="220"/>
      <c r="AH31" s="220"/>
      <c r="AI31" s="221"/>
      <c r="AJ31" s="17"/>
    </row>
    <row r="32" spans="1:36" ht="12.75" customHeight="1" x14ac:dyDescent="0.2">
      <c r="A32" s="11"/>
      <c r="B32" s="253"/>
      <c r="C32" s="234"/>
      <c r="D32" s="235"/>
      <c r="E32" s="233"/>
      <c r="F32" s="234"/>
      <c r="G32" s="235"/>
      <c r="H32" s="233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5"/>
      <c r="T32" s="312"/>
      <c r="U32" s="233"/>
      <c r="V32" s="234"/>
      <c r="W32" s="235"/>
      <c r="X32" s="268"/>
      <c r="Y32" s="269"/>
      <c r="Z32" s="270"/>
      <c r="AA32" s="187" t="str">
        <f>IF(X32&gt;0,$M$20*$M$21," ")</f>
        <v xml:space="preserve"> </v>
      </c>
      <c r="AB32" s="274"/>
      <c r="AC32" s="187" t="str">
        <f>IF(X32&gt;0,X32*AA32*T32," ")</f>
        <v xml:space="preserve"> </v>
      </c>
      <c r="AD32" s="277"/>
      <c r="AE32" s="274"/>
      <c r="AF32" s="213" t="str">
        <f>IF(U32&gt;0,(LOOKUP(U32,$D$10:$D$12,$AA$10:$AA$12)*AC32)," ")</f>
        <v xml:space="preserve"> </v>
      </c>
      <c r="AG32" s="214"/>
      <c r="AH32" s="214"/>
      <c r="AI32" s="215"/>
      <c r="AJ32" s="17"/>
    </row>
    <row r="33" spans="1:36" x14ac:dyDescent="0.2">
      <c r="A33" s="11"/>
      <c r="B33" s="254"/>
      <c r="C33" s="237"/>
      <c r="D33" s="238"/>
      <c r="E33" s="236"/>
      <c r="F33" s="237"/>
      <c r="G33" s="238"/>
      <c r="H33" s="236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8"/>
      <c r="T33" s="231"/>
      <c r="U33" s="236"/>
      <c r="V33" s="237"/>
      <c r="W33" s="238"/>
      <c r="X33" s="245"/>
      <c r="Y33" s="246"/>
      <c r="Z33" s="247"/>
      <c r="AA33" s="250"/>
      <c r="AB33" s="251"/>
      <c r="AC33" s="250"/>
      <c r="AD33" s="259"/>
      <c r="AE33" s="251"/>
      <c r="AF33" s="216"/>
      <c r="AG33" s="217"/>
      <c r="AH33" s="217"/>
      <c r="AI33" s="218"/>
      <c r="AJ33" s="17"/>
    </row>
    <row r="34" spans="1:36" x14ac:dyDescent="0.2">
      <c r="A34" s="11"/>
      <c r="B34" s="255"/>
      <c r="C34" s="240"/>
      <c r="D34" s="241"/>
      <c r="E34" s="239"/>
      <c r="F34" s="240"/>
      <c r="G34" s="241"/>
      <c r="H34" s="239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1"/>
      <c r="T34" s="232"/>
      <c r="U34" s="239"/>
      <c r="V34" s="240"/>
      <c r="W34" s="241"/>
      <c r="X34" s="271"/>
      <c r="Y34" s="272"/>
      <c r="Z34" s="273"/>
      <c r="AA34" s="275"/>
      <c r="AB34" s="276"/>
      <c r="AC34" s="275"/>
      <c r="AD34" s="278"/>
      <c r="AE34" s="276"/>
      <c r="AF34" s="219"/>
      <c r="AG34" s="220"/>
      <c r="AH34" s="220"/>
      <c r="AI34" s="221"/>
      <c r="AJ34" s="17"/>
    </row>
    <row r="35" spans="1:36" ht="12.75" customHeight="1" x14ac:dyDescent="0.2">
      <c r="A35" s="11"/>
      <c r="B35" s="253"/>
      <c r="C35" s="234"/>
      <c r="D35" s="235"/>
      <c r="E35" s="233"/>
      <c r="F35" s="234"/>
      <c r="G35" s="235"/>
      <c r="H35" s="233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5"/>
      <c r="T35" s="312"/>
      <c r="U35" s="233"/>
      <c r="V35" s="234"/>
      <c r="W35" s="235"/>
      <c r="X35" s="268"/>
      <c r="Y35" s="269"/>
      <c r="Z35" s="270"/>
      <c r="AA35" s="187" t="str">
        <f>IF(X35&gt;0,$M$20*$M$21," ")</f>
        <v xml:space="preserve"> </v>
      </c>
      <c r="AB35" s="274"/>
      <c r="AC35" s="187" t="str">
        <f>IF(X35&gt;0,X35*AA35*T35," ")</f>
        <v xml:space="preserve"> </v>
      </c>
      <c r="AD35" s="277"/>
      <c r="AE35" s="274"/>
      <c r="AF35" s="213" t="str">
        <f>IF(U35&gt;0,(LOOKUP(U35,$D$10:$D$12,$AA$10:$AA$12)*AC35)," ")</f>
        <v xml:space="preserve"> </v>
      </c>
      <c r="AG35" s="214"/>
      <c r="AH35" s="214"/>
      <c r="AI35" s="215"/>
      <c r="AJ35" s="17"/>
    </row>
    <row r="36" spans="1:36" x14ac:dyDescent="0.2">
      <c r="A36" s="11"/>
      <c r="B36" s="254"/>
      <c r="C36" s="237"/>
      <c r="D36" s="238"/>
      <c r="E36" s="236"/>
      <c r="F36" s="237"/>
      <c r="G36" s="238"/>
      <c r="H36" s="236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8"/>
      <c r="T36" s="231"/>
      <c r="U36" s="236"/>
      <c r="V36" s="237"/>
      <c r="W36" s="238"/>
      <c r="X36" s="245"/>
      <c r="Y36" s="246"/>
      <c r="Z36" s="247"/>
      <c r="AA36" s="250"/>
      <c r="AB36" s="251"/>
      <c r="AC36" s="250"/>
      <c r="AD36" s="259"/>
      <c r="AE36" s="251"/>
      <c r="AF36" s="216"/>
      <c r="AG36" s="217"/>
      <c r="AH36" s="217"/>
      <c r="AI36" s="218"/>
      <c r="AJ36" s="17"/>
    </row>
    <row r="37" spans="1:36" x14ac:dyDescent="0.2">
      <c r="A37" s="11"/>
      <c r="B37" s="255"/>
      <c r="C37" s="240"/>
      <c r="D37" s="241"/>
      <c r="E37" s="239"/>
      <c r="F37" s="240"/>
      <c r="G37" s="241"/>
      <c r="H37" s="239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1"/>
      <c r="T37" s="232"/>
      <c r="U37" s="239"/>
      <c r="V37" s="240"/>
      <c r="W37" s="241"/>
      <c r="X37" s="271"/>
      <c r="Y37" s="272"/>
      <c r="Z37" s="273"/>
      <c r="AA37" s="275"/>
      <c r="AB37" s="276"/>
      <c r="AC37" s="275"/>
      <c r="AD37" s="278"/>
      <c r="AE37" s="276"/>
      <c r="AF37" s="219"/>
      <c r="AG37" s="220"/>
      <c r="AH37" s="220"/>
      <c r="AI37" s="221"/>
      <c r="AJ37" s="17"/>
    </row>
    <row r="38" spans="1:36" x14ac:dyDescent="0.2">
      <c r="A38" s="11"/>
      <c r="B38" s="253"/>
      <c r="C38" s="234"/>
      <c r="D38" s="235"/>
      <c r="E38" s="233"/>
      <c r="F38" s="234"/>
      <c r="G38" s="235"/>
      <c r="H38" s="233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5"/>
      <c r="T38" s="231"/>
      <c r="U38" s="233"/>
      <c r="V38" s="234"/>
      <c r="W38" s="235"/>
      <c r="X38" s="268"/>
      <c r="Y38" s="269"/>
      <c r="Z38" s="270"/>
      <c r="AA38" s="187" t="str">
        <f>IF(X38&gt;0,$M$20*$M$21," ")</f>
        <v xml:space="preserve"> </v>
      </c>
      <c r="AB38" s="274"/>
      <c r="AC38" s="187" t="str">
        <f>IF(X38&gt;0,X38*AA38*T38," ")</f>
        <v xml:space="preserve"> </v>
      </c>
      <c r="AD38" s="277"/>
      <c r="AE38" s="274"/>
      <c r="AF38" s="213" t="str">
        <f>IF(U38&gt;0,(LOOKUP(U38,$D$10:$D$12,$AA$10:$AA$12)*AC38)," ")</f>
        <v xml:space="preserve"> </v>
      </c>
      <c r="AG38" s="214"/>
      <c r="AH38" s="214"/>
      <c r="AI38" s="215"/>
      <c r="AJ38" s="17"/>
    </row>
    <row r="39" spans="1:36" x14ac:dyDescent="0.2">
      <c r="A39" s="11"/>
      <c r="B39" s="254"/>
      <c r="C39" s="237"/>
      <c r="D39" s="238"/>
      <c r="E39" s="236"/>
      <c r="F39" s="237"/>
      <c r="G39" s="238"/>
      <c r="H39" s="236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8"/>
      <c r="T39" s="231"/>
      <c r="U39" s="236"/>
      <c r="V39" s="237"/>
      <c r="W39" s="238"/>
      <c r="X39" s="245"/>
      <c r="Y39" s="246"/>
      <c r="Z39" s="247"/>
      <c r="AA39" s="250"/>
      <c r="AB39" s="251"/>
      <c r="AC39" s="250"/>
      <c r="AD39" s="259"/>
      <c r="AE39" s="251"/>
      <c r="AF39" s="216"/>
      <c r="AG39" s="217"/>
      <c r="AH39" s="217"/>
      <c r="AI39" s="218"/>
      <c r="AJ39" s="17"/>
    </row>
    <row r="40" spans="1:36" x14ac:dyDescent="0.2">
      <c r="A40" s="11"/>
      <c r="B40" s="255"/>
      <c r="C40" s="240"/>
      <c r="D40" s="241"/>
      <c r="E40" s="239"/>
      <c r="F40" s="240"/>
      <c r="G40" s="241"/>
      <c r="H40" s="239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1"/>
      <c r="T40" s="232"/>
      <c r="U40" s="239"/>
      <c r="V40" s="240"/>
      <c r="W40" s="241"/>
      <c r="X40" s="271"/>
      <c r="Y40" s="272"/>
      <c r="Z40" s="273"/>
      <c r="AA40" s="275"/>
      <c r="AB40" s="276"/>
      <c r="AC40" s="275"/>
      <c r="AD40" s="278"/>
      <c r="AE40" s="276"/>
      <c r="AF40" s="219"/>
      <c r="AG40" s="220"/>
      <c r="AH40" s="220"/>
      <c r="AI40" s="221"/>
      <c r="AJ40" s="17"/>
    </row>
    <row r="41" spans="1:36" x14ac:dyDescent="0.2">
      <c r="A41" s="11"/>
      <c r="B41" s="253"/>
      <c r="C41" s="234"/>
      <c r="D41" s="235"/>
      <c r="E41" s="233"/>
      <c r="F41" s="234"/>
      <c r="G41" s="235"/>
      <c r="H41" s="233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5"/>
      <c r="T41" s="312"/>
      <c r="U41" s="233"/>
      <c r="V41" s="234"/>
      <c r="W41" s="235"/>
      <c r="X41" s="268"/>
      <c r="Y41" s="269"/>
      <c r="Z41" s="270"/>
      <c r="AA41" s="187" t="str">
        <f>IF(X41&gt;0,$M$20*$M$21," ")</f>
        <v xml:space="preserve"> </v>
      </c>
      <c r="AB41" s="274"/>
      <c r="AC41" s="187" t="str">
        <f>IF(X41&gt;0,X41*AA41*T41," ")</f>
        <v xml:space="preserve"> </v>
      </c>
      <c r="AD41" s="277"/>
      <c r="AE41" s="274"/>
      <c r="AF41" s="213" t="str">
        <f>IF(U41&gt;0,(LOOKUP(U41,$D$10:$D$12,$AA$10:$AA$12)*AC41)," ")</f>
        <v xml:space="preserve"> </v>
      </c>
      <c r="AG41" s="214"/>
      <c r="AH41" s="214"/>
      <c r="AI41" s="215"/>
      <c r="AJ41" s="17"/>
    </row>
    <row r="42" spans="1:36" x14ac:dyDescent="0.2">
      <c r="A42" s="11"/>
      <c r="B42" s="254"/>
      <c r="C42" s="237"/>
      <c r="D42" s="238"/>
      <c r="E42" s="236"/>
      <c r="F42" s="237"/>
      <c r="G42" s="238"/>
      <c r="H42" s="236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8"/>
      <c r="T42" s="231"/>
      <c r="U42" s="236"/>
      <c r="V42" s="237"/>
      <c r="W42" s="238"/>
      <c r="X42" s="245"/>
      <c r="Y42" s="246"/>
      <c r="Z42" s="247"/>
      <c r="AA42" s="250"/>
      <c r="AB42" s="251"/>
      <c r="AC42" s="250"/>
      <c r="AD42" s="259"/>
      <c r="AE42" s="251"/>
      <c r="AF42" s="216"/>
      <c r="AG42" s="217"/>
      <c r="AH42" s="217"/>
      <c r="AI42" s="218"/>
      <c r="AJ42" s="17"/>
    </row>
    <row r="43" spans="1:36" x14ac:dyDescent="0.2">
      <c r="A43" s="11"/>
      <c r="B43" s="255"/>
      <c r="C43" s="240"/>
      <c r="D43" s="241"/>
      <c r="E43" s="239"/>
      <c r="F43" s="240"/>
      <c r="G43" s="241"/>
      <c r="H43" s="239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1"/>
      <c r="T43" s="232"/>
      <c r="U43" s="239"/>
      <c r="V43" s="240"/>
      <c r="W43" s="241"/>
      <c r="X43" s="271"/>
      <c r="Y43" s="272"/>
      <c r="Z43" s="273"/>
      <c r="AA43" s="275"/>
      <c r="AB43" s="276"/>
      <c r="AC43" s="275"/>
      <c r="AD43" s="278"/>
      <c r="AE43" s="276"/>
      <c r="AF43" s="219"/>
      <c r="AG43" s="220"/>
      <c r="AH43" s="220"/>
      <c r="AI43" s="221"/>
      <c r="AJ43" s="17"/>
    </row>
    <row r="44" spans="1:36" x14ac:dyDescent="0.2">
      <c r="A44" s="11"/>
      <c r="B44" s="253"/>
      <c r="C44" s="234"/>
      <c r="D44" s="235"/>
      <c r="E44" s="233"/>
      <c r="F44" s="234"/>
      <c r="G44" s="235"/>
      <c r="H44" s="233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5"/>
      <c r="T44" s="312"/>
      <c r="U44" s="233"/>
      <c r="V44" s="234"/>
      <c r="W44" s="235"/>
      <c r="X44" s="268"/>
      <c r="Y44" s="269"/>
      <c r="Z44" s="270"/>
      <c r="AA44" s="187" t="str">
        <f>IF(X44&gt;0,$M$20*$M$21," ")</f>
        <v xml:space="preserve"> </v>
      </c>
      <c r="AB44" s="274"/>
      <c r="AC44" s="187" t="str">
        <f>IF(X44&gt;0,X44*AA44*T44," ")</f>
        <v xml:space="preserve"> </v>
      </c>
      <c r="AD44" s="277"/>
      <c r="AE44" s="274"/>
      <c r="AF44" s="213" t="str">
        <f>IF(U44&gt;0,(LOOKUP(U44,$D$10:$D$12,$AA$10:$AA$12)*AC44)," ")</f>
        <v xml:space="preserve"> </v>
      </c>
      <c r="AG44" s="214"/>
      <c r="AH44" s="214"/>
      <c r="AI44" s="215"/>
      <c r="AJ44" s="17"/>
    </row>
    <row r="45" spans="1:36" x14ac:dyDescent="0.2">
      <c r="A45" s="11"/>
      <c r="B45" s="254"/>
      <c r="C45" s="237"/>
      <c r="D45" s="238"/>
      <c r="E45" s="236"/>
      <c r="F45" s="237"/>
      <c r="G45" s="238"/>
      <c r="H45" s="236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8"/>
      <c r="T45" s="231"/>
      <c r="U45" s="236"/>
      <c r="V45" s="237"/>
      <c r="W45" s="238"/>
      <c r="X45" s="245"/>
      <c r="Y45" s="246"/>
      <c r="Z45" s="247"/>
      <c r="AA45" s="250"/>
      <c r="AB45" s="251"/>
      <c r="AC45" s="250"/>
      <c r="AD45" s="259"/>
      <c r="AE45" s="251"/>
      <c r="AF45" s="216"/>
      <c r="AG45" s="217"/>
      <c r="AH45" s="217"/>
      <c r="AI45" s="218"/>
      <c r="AJ45" s="17"/>
    </row>
    <row r="46" spans="1:36" x14ac:dyDescent="0.2">
      <c r="A46" s="11"/>
      <c r="B46" s="255"/>
      <c r="C46" s="240"/>
      <c r="D46" s="241"/>
      <c r="E46" s="239"/>
      <c r="F46" s="240"/>
      <c r="G46" s="241"/>
      <c r="H46" s="239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1"/>
      <c r="T46" s="232"/>
      <c r="U46" s="239"/>
      <c r="V46" s="240"/>
      <c r="W46" s="241"/>
      <c r="X46" s="271"/>
      <c r="Y46" s="272"/>
      <c r="Z46" s="273"/>
      <c r="AA46" s="275"/>
      <c r="AB46" s="276"/>
      <c r="AC46" s="275"/>
      <c r="AD46" s="278"/>
      <c r="AE46" s="276"/>
      <c r="AF46" s="219"/>
      <c r="AG46" s="220"/>
      <c r="AH46" s="220"/>
      <c r="AI46" s="221"/>
      <c r="AJ46" s="17"/>
    </row>
    <row r="47" spans="1:36" x14ac:dyDescent="0.2">
      <c r="A47" s="11"/>
      <c r="B47" s="253"/>
      <c r="C47" s="234"/>
      <c r="D47" s="235"/>
      <c r="E47" s="233"/>
      <c r="F47" s="234"/>
      <c r="G47" s="235"/>
      <c r="H47" s="233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5"/>
      <c r="T47" s="312"/>
      <c r="U47" s="233"/>
      <c r="V47" s="234"/>
      <c r="W47" s="235"/>
      <c r="X47" s="268"/>
      <c r="Y47" s="269"/>
      <c r="Z47" s="270"/>
      <c r="AA47" s="187" t="str">
        <f>IF(X47&gt;0,$M$20*$M$21," ")</f>
        <v xml:space="preserve"> </v>
      </c>
      <c r="AB47" s="274"/>
      <c r="AC47" s="187" t="str">
        <f>IF(X47&gt;0,X47*AA47*T47," ")</f>
        <v xml:space="preserve"> </v>
      </c>
      <c r="AD47" s="277"/>
      <c r="AE47" s="274"/>
      <c r="AF47" s="213" t="str">
        <f>IF(U47&gt;0,(LOOKUP(U47,$D$10:$D$12,$AA$10:$AA$12)*AC47)," ")</f>
        <v xml:space="preserve"> </v>
      </c>
      <c r="AG47" s="214"/>
      <c r="AH47" s="214"/>
      <c r="AI47" s="215"/>
      <c r="AJ47" s="17"/>
    </row>
    <row r="48" spans="1:36" x14ac:dyDescent="0.2">
      <c r="A48" s="11"/>
      <c r="B48" s="254"/>
      <c r="C48" s="237"/>
      <c r="D48" s="238"/>
      <c r="E48" s="236"/>
      <c r="F48" s="237"/>
      <c r="G48" s="238"/>
      <c r="H48" s="236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8"/>
      <c r="T48" s="231"/>
      <c r="U48" s="236"/>
      <c r="V48" s="237"/>
      <c r="W48" s="238"/>
      <c r="X48" s="245"/>
      <c r="Y48" s="246"/>
      <c r="Z48" s="247"/>
      <c r="AA48" s="250"/>
      <c r="AB48" s="251"/>
      <c r="AC48" s="250"/>
      <c r="AD48" s="259"/>
      <c r="AE48" s="251"/>
      <c r="AF48" s="216"/>
      <c r="AG48" s="217"/>
      <c r="AH48" s="217"/>
      <c r="AI48" s="218"/>
      <c r="AJ48" s="17"/>
    </row>
    <row r="49" spans="1:36" x14ac:dyDescent="0.2">
      <c r="A49" s="11"/>
      <c r="B49" s="255"/>
      <c r="C49" s="240"/>
      <c r="D49" s="241"/>
      <c r="E49" s="239"/>
      <c r="F49" s="240"/>
      <c r="G49" s="241"/>
      <c r="H49" s="239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1"/>
      <c r="T49" s="232"/>
      <c r="U49" s="239"/>
      <c r="V49" s="240"/>
      <c r="W49" s="241"/>
      <c r="X49" s="271"/>
      <c r="Y49" s="272"/>
      <c r="Z49" s="273"/>
      <c r="AA49" s="275"/>
      <c r="AB49" s="276"/>
      <c r="AC49" s="275"/>
      <c r="AD49" s="278"/>
      <c r="AE49" s="276"/>
      <c r="AF49" s="219"/>
      <c r="AG49" s="220"/>
      <c r="AH49" s="220"/>
      <c r="AI49" s="221"/>
      <c r="AJ49" s="17"/>
    </row>
    <row r="50" spans="1:36" x14ac:dyDescent="0.2">
      <c r="A50" s="11"/>
      <c r="B50" s="253"/>
      <c r="C50" s="234"/>
      <c r="D50" s="235"/>
      <c r="E50" s="233"/>
      <c r="F50" s="234"/>
      <c r="G50" s="235"/>
      <c r="H50" s="233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5"/>
      <c r="T50" s="312"/>
      <c r="U50" s="233"/>
      <c r="V50" s="234"/>
      <c r="W50" s="235"/>
      <c r="X50" s="268"/>
      <c r="Y50" s="269"/>
      <c r="Z50" s="270"/>
      <c r="AA50" s="187" t="str">
        <f>IF(X50&gt;0,$M$20*$M$21," ")</f>
        <v xml:space="preserve"> </v>
      </c>
      <c r="AB50" s="274"/>
      <c r="AC50" s="187" t="str">
        <f>IF(X50&gt;0,X50*AA50*T50," ")</f>
        <v xml:space="preserve"> </v>
      </c>
      <c r="AD50" s="277"/>
      <c r="AE50" s="274"/>
      <c r="AF50" s="213" t="str">
        <f>IF(U50&gt;0,(LOOKUP(U50,$D$10:$D$12,$AA$10:$AA$12)*AC50)," ")</f>
        <v xml:space="preserve"> </v>
      </c>
      <c r="AG50" s="214"/>
      <c r="AH50" s="214"/>
      <c r="AI50" s="215"/>
      <c r="AJ50" s="17"/>
    </row>
    <row r="51" spans="1:36" x14ac:dyDescent="0.2">
      <c r="A51" s="11"/>
      <c r="B51" s="254"/>
      <c r="C51" s="237"/>
      <c r="D51" s="238"/>
      <c r="E51" s="236"/>
      <c r="F51" s="237"/>
      <c r="G51" s="238"/>
      <c r="H51" s="236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8"/>
      <c r="T51" s="231"/>
      <c r="U51" s="236"/>
      <c r="V51" s="237"/>
      <c r="W51" s="238"/>
      <c r="X51" s="245"/>
      <c r="Y51" s="246"/>
      <c r="Z51" s="247"/>
      <c r="AA51" s="250"/>
      <c r="AB51" s="251"/>
      <c r="AC51" s="250"/>
      <c r="AD51" s="259"/>
      <c r="AE51" s="251"/>
      <c r="AF51" s="216"/>
      <c r="AG51" s="217"/>
      <c r="AH51" s="217"/>
      <c r="AI51" s="218"/>
      <c r="AJ51" s="17"/>
    </row>
    <row r="52" spans="1:36" x14ac:dyDescent="0.2">
      <c r="A52" s="11"/>
      <c r="B52" s="255"/>
      <c r="C52" s="240"/>
      <c r="D52" s="241"/>
      <c r="E52" s="239"/>
      <c r="F52" s="240"/>
      <c r="G52" s="241"/>
      <c r="H52" s="239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1"/>
      <c r="T52" s="232"/>
      <c r="U52" s="239"/>
      <c r="V52" s="240"/>
      <c r="W52" s="241"/>
      <c r="X52" s="271"/>
      <c r="Y52" s="272"/>
      <c r="Z52" s="273"/>
      <c r="AA52" s="275"/>
      <c r="AB52" s="276"/>
      <c r="AC52" s="275"/>
      <c r="AD52" s="278"/>
      <c r="AE52" s="276"/>
      <c r="AF52" s="219"/>
      <c r="AG52" s="220"/>
      <c r="AH52" s="220"/>
      <c r="AI52" s="221"/>
      <c r="AJ52" s="17"/>
    </row>
    <row r="53" spans="1:36" x14ac:dyDescent="0.2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28"/>
      <c r="Y53" s="28"/>
      <c r="Z53" s="28"/>
      <c r="AA53" s="28"/>
      <c r="AB53" s="23"/>
      <c r="AC53" s="28"/>
      <c r="AD53" s="28"/>
      <c r="AE53" s="28"/>
      <c r="AF53" s="38"/>
      <c r="AG53" s="38"/>
      <c r="AH53" s="22"/>
      <c r="AI53" s="22"/>
      <c r="AJ53" s="17"/>
    </row>
    <row r="54" spans="1:36" x14ac:dyDescent="0.2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27"/>
      <c r="AE54" s="27"/>
      <c r="AF54" s="27"/>
      <c r="AG54" s="12"/>
      <c r="AH54" s="12"/>
      <c r="AI54" s="12"/>
      <c r="AJ54" s="17"/>
    </row>
    <row r="55" spans="1:36" x14ac:dyDescent="0.2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 t="s">
        <v>74</v>
      </c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7"/>
    </row>
    <row r="56" spans="1:36" x14ac:dyDescent="0.2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 t="s">
        <v>45</v>
      </c>
      <c r="V56" s="12"/>
      <c r="W56" s="205">
        <v>618.6</v>
      </c>
      <c r="X56" s="206"/>
      <c r="Y56" s="206"/>
      <c r="Z56" s="41"/>
      <c r="AA56" s="41" t="s">
        <v>44</v>
      </c>
      <c r="AB56" s="305">
        <f>IF(W56=$U$26,$AF$26,0)+IF(W56=$U$29,$AF$29,0)+IF(W56=$U$32,$AF$32,0)+IF(W56=$U$35,$AF$35,0)+IF(W56=$U$38,$AF$38,0)+IF(W56=$U$41,$AF$41,0)+IF(W56=$U$44,$AF$44,0)+IF(W56=$U$47,$AF$47,0)+IF(W56=$U$50,$AF$50,0)</f>
        <v>0</v>
      </c>
      <c r="AC56" s="306"/>
      <c r="AD56" s="306"/>
      <c r="AE56" s="306"/>
      <c r="AF56" s="307"/>
      <c r="AG56" s="28"/>
      <c r="AH56" s="28"/>
      <c r="AI56" s="28"/>
      <c r="AJ56" s="29"/>
    </row>
    <row r="57" spans="1:36" x14ac:dyDescent="0.2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 t="s">
        <v>45</v>
      </c>
      <c r="V57" s="12"/>
      <c r="W57" s="289">
        <v>618.61</v>
      </c>
      <c r="X57" s="290"/>
      <c r="Y57" s="290"/>
      <c r="Z57" s="41"/>
      <c r="AA57" s="41" t="s">
        <v>44</v>
      </c>
      <c r="AB57" s="305">
        <f>IF(W57=$U$26,$AF$26,0)+IF(W57=$U$29,$AF$29,0)+IF(W57=$U$32,$AF$32,0)+IF(W57=$U$35,$AF$35,0)+IF(W57=$U$38,$AF$38,0)+IF(W57=$U$41,$AF$41,0)+IF(W57=$U$44,$AF$44,0)+IF(W57=$U$47,$AF$47,0)+IF(W57=$U$50,$AF$50,0)</f>
        <v>0</v>
      </c>
      <c r="AC57" s="306"/>
      <c r="AD57" s="306"/>
      <c r="AE57" s="306"/>
      <c r="AF57" s="307"/>
      <c r="AG57" s="28"/>
      <c r="AH57" s="28"/>
      <c r="AI57" s="28"/>
      <c r="AJ57" s="29"/>
    </row>
    <row r="58" spans="1:36" x14ac:dyDescent="0.2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 t="s">
        <v>45</v>
      </c>
      <c r="V58" s="12"/>
      <c r="W58" s="205">
        <v>618.70000000000005</v>
      </c>
      <c r="X58" s="206"/>
      <c r="Y58" s="206"/>
      <c r="Z58" s="12"/>
      <c r="AA58" s="41" t="s">
        <v>44</v>
      </c>
      <c r="AB58" s="308">
        <f>IF(W58=$U$26,$AC$26,0)+IF(W58=$U$29,$AC$29,0)+IF(W58=$U$32,$AC$32,0)+IF(W58=$U$35,$AC$35,0)+IF(W58=$U$38,$AC$38,0)+IF(W58=$U$41,$AC$41,0)+IF(W58=$U$44,$AC$44,0)+IF(W58=$U$47,$AC$47,0)+IF(W58=$U$50,$AC$50,0)</f>
        <v>0</v>
      </c>
      <c r="AC58" s="309"/>
      <c r="AD58" s="309"/>
      <c r="AE58" s="309"/>
      <c r="AF58" s="310"/>
      <c r="AG58" s="12" t="s">
        <v>70</v>
      </c>
      <c r="AH58" s="12"/>
      <c r="AI58" s="12"/>
      <c r="AJ58" s="29"/>
    </row>
    <row r="59" spans="1:36" ht="12.75" customHeight="1" thickBot="1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2"/>
      <c r="AD59" s="32"/>
      <c r="AE59" s="32"/>
      <c r="AF59" s="32"/>
      <c r="AG59" s="32"/>
      <c r="AH59" s="32"/>
      <c r="AI59" s="32"/>
      <c r="AJ59" s="33"/>
    </row>
    <row r="60" spans="1:36" ht="13.5" thickBo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x14ac:dyDescent="0.2">
      <c r="A61" s="134"/>
      <c r="B61" s="135"/>
      <c r="C61" s="135"/>
      <c r="D61" s="135"/>
      <c r="E61" s="135"/>
      <c r="F61" s="135"/>
      <c r="G61" s="135"/>
      <c r="H61" s="135"/>
      <c r="I61" s="141" t="s">
        <v>31</v>
      </c>
      <c r="J61" s="141"/>
      <c r="K61" s="141"/>
      <c r="L61" s="141"/>
      <c r="M61" s="141"/>
      <c r="N61" s="141"/>
      <c r="O61" s="141"/>
      <c r="P61" s="141"/>
      <c r="Q61" s="141"/>
      <c r="R61" s="141"/>
      <c r="S61" s="1" t="s">
        <v>32</v>
      </c>
      <c r="T61" s="1"/>
      <c r="U61" s="2"/>
      <c r="V61" s="282">
        <f>V1</f>
        <v>0</v>
      </c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3"/>
    </row>
    <row r="62" spans="1:36" x14ac:dyDescent="0.2">
      <c r="A62" s="136"/>
      <c r="B62" s="137"/>
      <c r="C62" s="137"/>
      <c r="D62" s="137"/>
      <c r="E62" s="137"/>
      <c r="F62" s="137"/>
      <c r="G62" s="137"/>
      <c r="H62" s="137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39" t="s">
        <v>34</v>
      </c>
      <c r="T62" s="139"/>
      <c r="U62" s="139"/>
      <c r="V62" s="139"/>
      <c r="W62" s="139"/>
      <c r="X62" s="256">
        <f>X2</f>
        <v>0</v>
      </c>
      <c r="Y62" s="256"/>
      <c r="Z62" s="256"/>
      <c r="AA62" s="256"/>
      <c r="AB62" s="256"/>
      <c r="AC62" s="132" t="s">
        <v>35</v>
      </c>
      <c r="AD62" s="132"/>
      <c r="AE62" s="132"/>
      <c r="AF62" s="256">
        <f>AF2</f>
        <v>0</v>
      </c>
      <c r="AG62" s="256"/>
      <c r="AH62" s="256"/>
      <c r="AI62" s="256"/>
      <c r="AJ62" s="6"/>
    </row>
    <row r="63" spans="1:36" x14ac:dyDescent="0.2">
      <c r="A63" s="136"/>
      <c r="B63" s="137"/>
      <c r="C63" s="137"/>
      <c r="D63" s="137"/>
      <c r="E63" s="137"/>
      <c r="F63" s="137"/>
      <c r="G63" s="137"/>
      <c r="H63" s="137"/>
      <c r="I63" s="144" t="s">
        <v>37</v>
      </c>
      <c r="J63" s="144"/>
      <c r="K63" s="144"/>
      <c r="L63" s="144"/>
      <c r="M63" s="144"/>
      <c r="N63" s="144"/>
      <c r="O63" s="144"/>
      <c r="P63" s="144"/>
      <c r="Q63" s="144"/>
      <c r="R63" s="144"/>
      <c r="S63" s="139" t="s">
        <v>0</v>
      </c>
      <c r="T63" s="139"/>
      <c r="U63" s="139"/>
      <c r="V63" s="139"/>
      <c r="W63" s="139"/>
      <c r="X63" s="139"/>
      <c r="Y63" s="256">
        <f>Y3</f>
        <v>0</v>
      </c>
      <c r="Z63" s="256"/>
      <c r="AA63" s="256"/>
      <c r="AB63" s="256"/>
      <c r="AC63" s="143" t="s">
        <v>39</v>
      </c>
      <c r="AD63" s="143"/>
      <c r="AE63" s="143"/>
      <c r="AF63" s="252">
        <f>AF3</f>
        <v>0</v>
      </c>
      <c r="AG63" s="252"/>
      <c r="AH63" s="252"/>
      <c r="AI63" s="252"/>
      <c r="AJ63" s="6"/>
    </row>
    <row r="64" spans="1:36" ht="12.75" customHeight="1" x14ac:dyDescent="0.2">
      <c r="A64" s="136"/>
      <c r="B64" s="137"/>
      <c r="C64" s="137"/>
      <c r="D64" s="137"/>
      <c r="E64" s="137"/>
      <c r="F64" s="137"/>
      <c r="G64" s="137"/>
      <c r="H64" s="137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39" t="s">
        <v>1</v>
      </c>
      <c r="T64" s="139"/>
      <c r="U64" s="139"/>
      <c r="V64" s="139"/>
      <c r="W64" s="139"/>
      <c r="X64" s="256">
        <f>X4</f>
        <v>0</v>
      </c>
      <c r="Y64" s="256"/>
      <c r="Z64" s="256"/>
      <c r="AA64" s="256"/>
      <c r="AB64" s="256"/>
      <c r="AC64" s="132" t="s">
        <v>39</v>
      </c>
      <c r="AD64" s="132"/>
      <c r="AE64" s="132"/>
      <c r="AF64" s="252">
        <f>AF4</f>
        <v>0</v>
      </c>
      <c r="AG64" s="252"/>
      <c r="AH64" s="252"/>
      <c r="AI64" s="252"/>
      <c r="AJ64" s="6"/>
    </row>
    <row r="65" spans="1:36" ht="12.75" customHeight="1" x14ac:dyDescent="0.2">
      <c r="A65" s="136"/>
      <c r="B65" s="137"/>
      <c r="C65" s="137"/>
      <c r="D65" s="137"/>
      <c r="E65" s="137"/>
      <c r="F65" s="137"/>
      <c r="G65" s="137"/>
      <c r="H65" s="137"/>
      <c r="I65" s="132" t="s">
        <v>40</v>
      </c>
      <c r="J65" s="132"/>
      <c r="K65" s="132"/>
      <c r="L65" s="132"/>
      <c r="M65" s="132"/>
      <c r="N65" s="132"/>
      <c r="O65" s="132"/>
      <c r="P65" s="132"/>
      <c r="Q65" s="256" t="str">
        <f>Q5</f>
        <v>QUANTITIES</v>
      </c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132" t="s">
        <v>42</v>
      </c>
      <c r="AD65" s="132"/>
      <c r="AE65" s="132"/>
      <c r="AF65" s="58">
        <f>AI65</f>
        <v>2</v>
      </c>
      <c r="AG65" s="129" t="s">
        <v>43</v>
      </c>
      <c r="AH65" s="129"/>
      <c r="AI65" s="58">
        <f>AI5</f>
        <v>2</v>
      </c>
      <c r="AJ65" s="6"/>
    </row>
    <row r="66" spans="1:36" ht="12.75" customHeight="1" x14ac:dyDescent="0.2">
      <c r="A66" s="130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7"/>
    </row>
    <row r="67" spans="1:36" x14ac:dyDescent="0.2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10"/>
    </row>
    <row r="68" spans="1:36" x14ac:dyDescent="0.2">
      <c r="A68" s="11"/>
      <c r="B68" s="13" t="s">
        <v>73</v>
      </c>
      <c r="C68" s="13"/>
      <c r="E68" s="15"/>
      <c r="F68" s="15"/>
      <c r="G68" s="15"/>
      <c r="H68" s="15"/>
      <c r="I68" s="15"/>
      <c r="J68" s="15"/>
      <c r="K68" s="15"/>
      <c r="L68" s="15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6"/>
      <c r="Z68" s="16"/>
      <c r="AA68" s="16"/>
      <c r="AB68" s="16"/>
      <c r="AC68" s="16"/>
      <c r="AD68" s="16"/>
      <c r="AE68" s="16"/>
      <c r="AF68" s="12"/>
      <c r="AG68" s="12"/>
      <c r="AH68" s="12"/>
      <c r="AI68" s="12"/>
      <c r="AJ68" s="17"/>
    </row>
    <row r="69" spans="1:36" x14ac:dyDescent="0.2">
      <c r="A69" s="11"/>
      <c r="B69" s="12"/>
      <c r="C69" s="12"/>
      <c r="D69" s="15"/>
      <c r="E69" s="15"/>
      <c r="F69" s="15"/>
      <c r="G69" s="12"/>
      <c r="H69" s="12"/>
      <c r="I69" s="18"/>
      <c r="J69" s="18"/>
      <c r="K69" s="18"/>
      <c r="L69" s="18"/>
      <c r="M69" s="12"/>
      <c r="N69" s="12"/>
      <c r="O69" s="15"/>
      <c r="P69" s="12"/>
      <c r="Q69" s="12"/>
      <c r="R69" s="12"/>
      <c r="S69" s="12"/>
      <c r="T69" s="19"/>
      <c r="U69" s="19"/>
      <c r="V69" s="19"/>
      <c r="W69" s="19"/>
      <c r="X69" s="19"/>
      <c r="Y69" s="20"/>
      <c r="Z69" s="16"/>
      <c r="AA69" s="16"/>
      <c r="AB69" s="16"/>
      <c r="AC69" s="16"/>
      <c r="AD69" s="16"/>
      <c r="AE69" s="16"/>
      <c r="AF69" s="16"/>
      <c r="AG69" s="16"/>
      <c r="AH69" s="12"/>
      <c r="AI69" s="12"/>
      <c r="AJ69" s="17"/>
    </row>
    <row r="70" spans="1:36" x14ac:dyDescent="0.2">
      <c r="A70" s="11"/>
      <c r="B70" s="13" t="s">
        <v>113</v>
      </c>
      <c r="C70" s="12"/>
      <c r="D70" s="12"/>
      <c r="E70" s="12"/>
      <c r="F70" s="12"/>
      <c r="G70" s="21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9"/>
      <c r="AH70" s="12"/>
      <c r="AI70" s="12"/>
      <c r="AJ70" s="17"/>
    </row>
    <row r="71" spans="1:36" ht="12.75" customHeight="1" x14ac:dyDescent="0.2">
      <c r="A71" s="11"/>
      <c r="B71" s="295" t="s">
        <v>65</v>
      </c>
      <c r="C71" s="261"/>
      <c r="D71" s="261"/>
      <c r="E71" s="297" t="s">
        <v>67</v>
      </c>
      <c r="F71" s="298"/>
      <c r="G71" s="299"/>
      <c r="H71" s="260" t="s">
        <v>66</v>
      </c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2"/>
      <c r="T71" s="266" t="s">
        <v>78</v>
      </c>
      <c r="U71" s="260" t="s">
        <v>57</v>
      </c>
      <c r="V71" s="261"/>
      <c r="W71" s="262"/>
      <c r="X71" s="283" t="s">
        <v>64</v>
      </c>
      <c r="Y71" s="284"/>
      <c r="Z71" s="303"/>
      <c r="AA71" s="283" t="s">
        <v>63</v>
      </c>
      <c r="AB71" s="303"/>
      <c r="AC71" s="283" t="s">
        <v>62</v>
      </c>
      <c r="AD71" s="284"/>
      <c r="AE71" s="303"/>
      <c r="AF71" s="283" t="s">
        <v>61</v>
      </c>
      <c r="AG71" s="284"/>
      <c r="AH71" s="284"/>
      <c r="AI71" s="285"/>
      <c r="AJ71" s="17"/>
    </row>
    <row r="72" spans="1:36" ht="13.5" thickBot="1" x14ac:dyDescent="0.25">
      <c r="A72" s="11"/>
      <c r="B72" s="296"/>
      <c r="C72" s="264"/>
      <c r="D72" s="264"/>
      <c r="E72" s="300"/>
      <c r="F72" s="301"/>
      <c r="G72" s="302"/>
      <c r="H72" s="263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5"/>
      <c r="T72" s="267"/>
      <c r="U72" s="263"/>
      <c r="V72" s="264"/>
      <c r="W72" s="265"/>
      <c r="X72" s="286"/>
      <c r="Y72" s="287"/>
      <c r="Z72" s="304"/>
      <c r="AA72" s="286"/>
      <c r="AB72" s="304"/>
      <c r="AC72" s="286"/>
      <c r="AD72" s="287"/>
      <c r="AE72" s="304"/>
      <c r="AF72" s="286"/>
      <c r="AG72" s="287"/>
      <c r="AH72" s="287"/>
      <c r="AI72" s="288"/>
      <c r="AJ72" s="17"/>
    </row>
    <row r="73" spans="1:36" ht="13.5" customHeight="1" thickTop="1" x14ac:dyDescent="0.2">
      <c r="A73" s="11"/>
      <c r="B73" s="253"/>
      <c r="C73" s="234"/>
      <c r="D73" s="235"/>
      <c r="E73" s="233"/>
      <c r="F73" s="234"/>
      <c r="G73" s="235"/>
      <c r="H73" s="233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5"/>
      <c r="T73" s="230"/>
      <c r="U73" s="279"/>
      <c r="V73" s="280"/>
      <c r="W73" s="281"/>
      <c r="X73" s="242"/>
      <c r="Y73" s="243"/>
      <c r="Z73" s="244"/>
      <c r="AA73" s="248" t="str">
        <f>IF(X73&gt;0,$M$20*$M$21," ")</f>
        <v xml:space="preserve"> </v>
      </c>
      <c r="AB73" s="249"/>
      <c r="AC73" s="248" t="str">
        <f>IF(X73&gt;0,X73*AA73*T73," ")</f>
        <v xml:space="preserve"> </v>
      </c>
      <c r="AD73" s="258"/>
      <c r="AE73" s="249"/>
      <c r="AF73" s="227" t="str">
        <f>IF(U73&gt;0,(LOOKUP(U73,$D$10:$D$12,$AA$10:$AA$12)*AC73)," ")</f>
        <v xml:space="preserve"> </v>
      </c>
      <c r="AG73" s="228"/>
      <c r="AH73" s="228"/>
      <c r="AI73" s="229"/>
      <c r="AJ73" s="17"/>
    </row>
    <row r="74" spans="1:36" x14ac:dyDescent="0.2">
      <c r="A74" s="11"/>
      <c r="B74" s="254"/>
      <c r="C74" s="237"/>
      <c r="D74" s="238"/>
      <c r="E74" s="236"/>
      <c r="F74" s="237"/>
      <c r="G74" s="238"/>
      <c r="H74" s="236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8"/>
      <c r="T74" s="231"/>
      <c r="U74" s="236"/>
      <c r="V74" s="237"/>
      <c r="W74" s="238"/>
      <c r="X74" s="245"/>
      <c r="Y74" s="246"/>
      <c r="Z74" s="247"/>
      <c r="AA74" s="250"/>
      <c r="AB74" s="251"/>
      <c r="AC74" s="250"/>
      <c r="AD74" s="259"/>
      <c r="AE74" s="251"/>
      <c r="AF74" s="216"/>
      <c r="AG74" s="217"/>
      <c r="AH74" s="217"/>
      <c r="AI74" s="218"/>
      <c r="AJ74" s="17"/>
    </row>
    <row r="75" spans="1:36" x14ac:dyDescent="0.2">
      <c r="A75" s="11"/>
      <c r="B75" s="255"/>
      <c r="C75" s="240"/>
      <c r="D75" s="241"/>
      <c r="E75" s="239"/>
      <c r="F75" s="240"/>
      <c r="G75" s="241"/>
      <c r="H75" s="239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1"/>
      <c r="T75" s="232"/>
      <c r="U75" s="236"/>
      <c r="V75" s="237"/>
      <c r="W75" s="238"/>
      <c r="X75" s="245"/>
      <c r="Y75" s="246"/>
      <c r="Z75" s="247"/>
      <c r="AA75" s="250"/>
      <c r="AB75" s="251"/>
      <c r="AC75" s="250"/>
      <c r="AD75" s="259"/>
      <c r="AE75" s="251"/>
      <c r="AF75" s="219"/>
      <c r="AG75" s="220"/>
      <c r="AH75" s="220"/>
      <c r="AI75" s="221"/>
      <c r="AJ75" s="17"/>
    </row>
    <row r="76" spans="1:36" ht="12.75" customHeight="1" x14ac:dyDescent="0.2">
      <c r="A76" s="11"/>
      <c r="B76" s="253"/>
      <c r="C76" s="234"/>
      <c r="D76" s="235"/>
      <c r="E76" s="233"/>
      <c r="F76" s="234"/>
      <c r="G76" s="235"/>
      <c r="H76" s="233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5"/>
      <c r="T76" s="312"/>
      <c r="U76" s="233"/>
      <c r="V76" s="234"/>
      <c r="W76" s="235"/>
      <c r="X76" s="268"/>
      <c r="Y76" s="269"/>
      <c r="Z76" s="270"/>
      <c r="AA76" s="187" t="str">
        <f>IF(X76&gt;0,$M$20*$M$21," ")</f>
        <v xml:space="preserve"> </v>
      </c>
      <c r="AB76" s="274"/>
      <c r="AC76" s="187" t="str">
        <f>IF(X76&gt;0,X76*AA76*T76," ")</f>
        <v xml:space="preserve"> </v>
      </c>
      <c r="AD76" s="277"/>
      <c r="AE76" s="274"/>
      <c r="AF76" s="213" t="str">
        <f>IF(U76&gt;0,(LOOKUP(U76,$D$10:$D$12,$AA$10:$AA$12)*AC76)," ")</f>
        <v xml:space="preserve"> </v>
      </c>
      <c r="AG76" s="214"/>
      <c r="AH76" s="214"/>
      <c r="AI76" s="215"/>
      <c r="AJ76" s="17"/>
    </row>
    <row r="77" spans="1:36" x14ac:dyDescent="0.2">
      <c r="A77" s="11"/>
      <c r="B77" s="254"/>
      <c r="C77" s="237"/>
      <c r="D77" s="238"/>
      <c r="E77" s="236"/>
      <c r="F77" s="237"/>
      <c r="G77" s="238"/>
      <c r="H77" s="236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8"/>
      <c r="T77" s="231"/>
      <c r="U77" s="236"/>
      <c r="V77" s="237"/>
      <c r="W77" s="238"/>
      <c r="X77" s="245"/>
      <c r="Y77" s="246"/>
      <c r="Z77" s="247"/>
      <c r="AA77" s="250"/>
      <c r="AB77" s="251"/>
      <c r="AC77" s="250"/>
      <c r="AD77" s="259"/>
      <c r="AE77" s="251"/>
      <c r="AF77" s="216"/>
      <c r="AG77" s="217"/>
      <c r="AH77" s="217"/>
      <c r="AI77" s="218"/>
      <c r="AJ77" s="17"/>
    </row>
    <row r="78" spans="1:36" x14ac:dyDescent="0.2">
      <c r="A78" s="11"/>
      <c r="B78" s="255"/>
      <c r="C78" s="240"/>
      <c r="D78" s="241"/>
      <c r="E78" s="239"/>
      <c r="F78" s="240"/>
      <c r="G78" s="241"/>
      <c r="H78" s="239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1"/>
      <c r="T78" s="232"/>
      <c r="U78" s="239"/>
      <c r="V78" s="240"/>
      <c r="W78" s="241"/>
      <c r="X78" s="271"/>
      <c r="Y78" s="272"/>
      <c r="Z78" s="273"/>
      <c r="AA78" s="275"/>
      <c r="AB78" s="276"/>
      <c r="AC78" s="275"/>
      <c r="AD78" s="278"/>
      <c r="AE78" s="276"/>
      <c r="AF78" s="219"/>
      <c r="AG78" s="220"/>
      <c r="AH78" s="220"/>
      <c r="AI78" s="221"/>
      <c r="AJ78" s="17"/>
    </row>
    <row r="79" spans="1:36" x14ac:dyDescent="0.2">
      <c r="A79" s="11"/>
      <c r="B79" s="253"/>
      <c r="C79" s="234"/>
      <c r="D79" s="235"/>
      <c r="E79" s="233"/>
      <c r="F79" s="234"/>
      <c r="G79" s="235"/>
      <c r="H79" s="233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5"/>
      <c r="T79" s="312"/>
      <c r="U79" s="233"/>
      <c r="V79" s="234"/>
      <c r="W79" s="235"/>
      <c r="X79" s="268"/>
      <c r="Y79" s="269"/>
      <c r="Z79" s="270"/>
      <c r="AA79" s="187" t="str">
        <f>IF(X79&gt;0,$M$20*$M$21," ")</f>
        <v xml:space="preserve"> </v>
      </c>
      <c r="AB79" s="274"/>
      <c r="AC79" s="187" t="str">
        <f>IF(X79&gt;0,X79*AA79*T79," ")</f>
        <v xml:space="preserve"> </v>
      </c>
      <c r="AD79" s="277"/>
      <c r="AE79" s="274"/>
      <c r="AF79" s="213" t="str">
        <f>IF(U79&gt;0,(LOOKUP(U79,$D$10:$D$12,$AA$10:$AA$12)*AC79)," ")</f>
        <v xml:space="preserve"> </v>
      </c>
      <c r="AG79" s="214"/>
      <c r="AH79" s="214"/>
      <c r="AI79" s="215"/>
      <c r="AJ79" s="17"/>
    </row>
    <row r="80" spans="1:36" x14ac:dyDescent="0.2">
      <c r="A80" s="11"/>
      <c r="B80" s="254"/>
      <c r="C80" s="237"/>
      <c r="D80" s="238"/>
      <c r="E80" s="236"/>
      <c r="F80" s="237"/>
      <c r="G80" s="238"/>
      <c r="H80" s="236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8"/>
      <c r="T80" s="231"/>
      <c r="U80" s="236"/>
      <c r="V80" s="237"/>
      <c r="W80" s="238"/>
      <c r="X80" s="245"/>
      <c r="Y80" s="246"/>
      <c r="Z80" s="247"/>
      <c r="AA80" s="250"/>
      <c r="AB80" s="251"/>
      <c r="AC80" s="250"/>
      <c r="AD80" s="259"/>
      <c r="AE80" s="251"/>
      <c r="AF80" s="216"/>
      <c r="AG80" s="217"/>
      <c r="AH80" s="217"/>
      <c r="AI80" s="218"/>
      <c r="AJ80" s="17"/>
    </row>
    <row r="81" spans="1:36" x14ac:dyDescent="0.2">
      <c r="A81" s="11"/>
      <c r="B81" s="255"/>
      <c r="C81" s="240"/>
      <c r="D81" s="241"/>
      <c r="E81" s="239"/>
      <c r="F81" s="240"/>
      <c r="G81" s="241"/>
      <c r="H81" s="239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1"/>
      <c r="T81" s="232"/>
      <c r="U81" s="239"/>
      <c r="V81" s="240"/>
      <c r="W81" s="241"/>
      <c r="X81" s="271"/>
      <c r="Y81" s="272"/>
      <c r="Z81" s="273"/>
      <c r="AA81" s="275"/>
      <c r="AB81" s="276"/>
      <c r="AC81" s="275"/>
      <c r="AD81" s="278"/>
      <c r="AE81" s="276"/>
      <c r="AF81" s="219"/>
      <c r="AG81" s="220"/>
      <c r="AH81" s="220"/>
      <c r="AI81" s="221"/>
      <c r="AJ81" s="17"/>
    </row>
    <row r="82" spans="1:36" x14ac:dyDescent="0.2">
      <c r="A82" s="11"/>
      <c r="B82" s="253"/>
      <c r="C82" s="234"/>
      <c r="D82" s="235"/>
      <c r="E82" s="233"/>
      <c r="F82" s="234"/>
      <c r="G82" s="235"/>
      <c r="H82" s="233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5"/>
      <c r="T82" s="312"/>
      <c r="U82" s="233"/>
      <c r="V82" s="234"/>
      <c r="W82" s="235"/>
      <c r="X82" s="268"/>
      <c r="Y82" s="269"/>
      <c r="Z82" s="270"/>
      <c r="AA82" s="187" t="str">
        <f>IF(X82&gt;0,$M$20*$M$21," ")</f>
        <v xml:space="preserve"> </v>
      </c>
      <c r="AB82" s="274"/>
      <c r="AC82" s="187" t="str">
        <f>IF(X82&gt;0,X82*AA82*T82," ")</f>
        <v xml:space="preserve"> </v>
      </c>
      <c r="AD82" s="277"/>
      <c r="AE82" s="274"/>
      <c r="AF82" s="213" t="str">
        <f>IF(U82&gt;0,(LOOKUP(U82,$D$10:$D$12,$AA$10:$AA$12)*AC82)," ")</f>
        <v xml:space="preserve"> </v>
      </c>
      <c r="AG82" s="214"/>
      <c r="AH82" s="214"/>
      <c r="AI82" s="215"/>
      <c r="AJ82" s="17"/>
    </row>
    <row r="83" spans="1:36" x14ac:dyDescent="0.2">
      <c r="A83" s="11"/>
      <c r="B83" s="254"/>
      <c r="C83" s="237"/>
      <c r="D83" s="238"/>
      <c r="E83" s="236"/>
      <c r="F83" s="237"/>
      <c r="G83" s="238"/>
      <c r="H83" s="236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8"/>
      <c r="T83" s="231"/>
      <c r="U83" s="236"/>
      <c r="V83" s="237"/>
      <c r="W83" s="238"/>
      <c r="X83" s="245"/>
      <c r="Y83" s="246"/>
      <c r="Z83" s="247"/>
      <c r="AA83" s="250"/>
      <c r="AB83" s="251"/>
      <c r="AC83" s="250"/>
      <c r="AD83" s="259"/>
      <c r="AE83" s="251"/>
      <c r="AF83" s="216"/>
      <c r="AG83" s="217"/>
      <c r="AH83" s="217"/>
      <c r="AI83" s="218"/>
      <c r="AJ83" s="17"/>
    </row>
    <row r="84" spans="1:36" x14ac:dyDescent="0.2">
      <c r="A84" s="11"/>
      <c r="B84" s="255"/>
      <c r="C84" s="240"/>
      <c r="D84" s="241"/>
      <c r="E84" s="239"/>
      <c r="F84" s="240"/>
      <c r="G84" s="241"/>
      <c r="H84" s="239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1"/>
      <c r="T84" s="232"/>
      <c r="U84" s="239"/>
      <c r="V84" s="240"/>
      <c r="W84" s="241"/>
      <c r="X84" s="271"/>
      <c r="Y84" s="272"/>
      <c r="Z84" s="273"/>
      <c r="AA84" s="275"/>
      <c r="AB84" s="276"/>
      <c r="AC84" s="275"/>
      <c r="AD84" s="278"/>
      <c r="AE84" s="276"/>
      <c r="AF84" s="219"/>
      <c r="AG84" s="220"/>
      <c r="AH84" s="220"/>
      <c r="AI84" s="221"/>
      <c r="AJ84" s="17"/>
    </row>
    <row r="85" spans="1:36" x14ac:dyDescent="0.2">
      <c r="A85" s="11"/>
      <c r="B85" s="253"/>
      <c r="C85" s="234"/>
      <c r="D85" s="235"/>
      <c r="E85" s="233"/>
      <c r="F85" s="234"/>
      <c r="G85" s="235"/>
      <c r="H85" s="233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5"/>
      <c r="T85" s="312"/>
      <c r="U85" s="233"/>
      <c r="V85" s="234"/>
      <c r="W85" s="235"/>
      <c r="X85" s="268"/>
      <c r="Y85" s="269"/>
      <c r="Z85" s="270"/>
      <c r="AA85" s="187" t="str">
        <f>IF(X85&gt;0,$M$20*$M$21," ")</f>
        <v xml:space="preserve"> </v>
      </c>
      <c r="AB85" s="274"/>
      <c r="AC85" s="187" t="str">
        <f>IF(X85&gt;0,X85*AA85*T85," ")</f>
        <v xml:space="preserve"> </v>
      </c>
      <c r="AD85" s="277"/>
      <c r="AE85" s="274"/>
      <c r="AF85" s="213" t="str">
        <f>IF(U85&gt;0,(LOOKUP(U85,$D$10:$D$12,$AA$10:$AA$12)*AC85)," ")</f>
        <v xml:space="preserve"> </v>
      </c>
      <c r="AG85" s="214"/>
      <c r="AH85" s="214"/>
      <c r="AI85" s="215"/>
      <c r="AJ85" s="17"/>
    </row>
    <row r="86" spans="1:36" x14ac:dyDescent="0.2">
      <c r="A86" s="11"/>
      <c r="B86" s="254"/>
      <c r="C86" s="237"/>
      <c r="D86" s="238"/>
      <c r="E86" s="236"/>
      <c r="F86" s="237"/>
      <c r="G86" s="238"/>
      <c r="H86" s="236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8"/>
      <c r="T86" s="231"/>
      <c r="U86" s="236"/>
      <c r="V86" s="237"/>
      <c r="W86" s="238"/>
      <c r="X86" s="245"/>
      <c r="Y86" s="246"/>
      <c r="Z86" s="247"/>
      <c r="AA86" s="250"/>
      <c r="AB86" s="251"/>
      <c r="AC86" s="250"/>
      <c r="AD86" s="259"/>
      <c r="AE86" s="251"/>
      <c r="AF86" s="216"/>
      <c r="AG86" s="217"/>
      <c r="AH86" s="217"/>
      <c r="AI86" s="218"/>
      <c r="AJ86" s="17"/>
    </row>
    <row r="87" spans="1:36" x14ac:dyDescent="0.2">
      <c r="A87" s="11"/>
      <c r="B87" s="255"/>
      <c r="C87" s="240"/>
      <c r="D87" s="241"/>
      <c r="E87" s="239"/>
      <c r="F87" s="240"/>
      <c r="G87" s="241"/>
      <c r="H87" s="239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1"/>
      <c r="T87" s="232"/>
      <c r="U87" s="239"/>
      <c r="V87" s="240"/>
      <c r="W87" s="241"/>
      <c r="X87" s="271"/>
      <c r="Y87" s="272"/>
      <c r="Z87" s="273"/>
      <c r="AA87" s="275"/>
      <c r="AB87" s="276"/>
      <c r="AC87" s="275"/>
      <c r="AD87" s="278"/>
      <c r="AE87" s="276"/>
      <c r="AF87" s="219"/>
      <c r="AG87" s="220"/>
      <c r="AH87" s="220"/>
      <c r="AI87" s="221"/>
      <c r="AJ87" s="17"/>
    </row>
    <row r="88" spans="1:36" x14ac:dyDescent="0.2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7"/>
    </row>
    <row r="89" spans="1:36" x14ac:dyDescent="0.2">
      <c r="A89" s="11"/>
      <c r="B89" s="13" t="s">
        <v>104</v>
      </c>
      <c r="C89" s="12"/>
      <c r="D89" s="12"/>
      <c r="E89" s="12"/>
      <c r="F89" s="12"/>
      <c r="G89" s="21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9"/>
      <c r="AH89" s="12"/>
      <c r="AI89" s="12"/>
      <c r="AJ89" s="17"/>
    </row>
    <row r="90" spans="1:36" ht="12.75" customHeight="1" x14ac:dyDescent="0.2">
      <c r="A90" s="11"/>
      <c r="B90" s="295" t="s">
        <v>65</v>
      </c>
      <c r="C90" s="261"/>
      <c r="D90" s="261"/>
      <c r="E90" s="297" t="s">
        <v>67</v>
      </c>
      <c r="F90" s="298"/>
      <c r="G90" s="299"/>
      <c r="H90" s="260" t="s">
        <v>66</v>
      </c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2"/>
      <c r="T90" s="266" t="s">
        <v>78</v>
      </c>
      <c r="U90" s="260" t="s">
        <v>57</v>
      </c>
      <c r="V90" s="261"/>
      <c r="W90" s="262"/>
      <c r="X90" s="283" t="s">
        <v>64</v>
      </c>
      <c r="Y90" s="284"/>
      <c r="Z90" s="303"/>
      <c r="AA90" s="283" t="s">
        <v>63</v>
      </c>
      <c r="AB90" s="303"/>
      <c r="AC90" s="283" t="s">
        <v>62</v>
      </c>
      <c r="AD90" s="284"/>
      <c r="AE90" s="303"/>
      <c r="AF90" s="283" t="s">
        <v>61</v>
      </c>
      <c r="AG90" s="284"/>
      <c r="AH90" s="284"/>
      <c r="AI90" s="285"/>
      <c r="AJ90" s="17"/>
    </row>
    <row r="91" spans="1:36" ht="13.5" thickBot="1" x14ac:dyDescent="0.25">
      <c r="A91" s="11"/>
      <c r="B91" s="296"/>
      <c r="C91" s="264"/>
      <c r="D91" s="264"/>
      <c r="E91" s="300"/>
      <c r="F91" s="301"/>
      <c r="G91" s="302"/>
      <c r="H91" s="263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5"/>
      <c r="T91" s="267"/>
      <c r="U91" s="263"/>
      <c r="V91" s="264"/>
      <c r="W91" s="265"/>
      <c r="X91" s="286"/>
      <c r="Y91" s="287"/>
      <c r="Z91" s="304"/>
      <c r="AA91" s="286"/>
      <c r="AB91" s="304"/>
      <c r="AC91" s="286"/>
      <c r="AD91" s="287"/>
      <c r="AE91" s="304"/>
      <c r="AF91" s="286"/>
      <c r="AG91" s="287"/>
      <c r="AH91" s="287"/>
      <c r="AI91" s="288"/>
      <c r="AJ91" s="17"/>
    </row>
    <row r="92" spans="1:36" ht="13.5" customHeight="1" thickTop="1" x14ac:dyDescent="0.2">
      <c r="A92" s="11"/>
      <c r="B92" s="311"/>
      <c r="C92" s="280"/>
      <c r="D92" s="281"/>
      <c r="E92" s="279"/>
      <c r="F92" s="280"/>
      <c r="G92" s="281"/>
      <c r="H92" s="279"/>
      <c r="I92" s="280"/>
      <c r="J92" s="280"/>
      <c r="K92" s="280"/>
      <c r="L92" s="280"/>
      <c r="M92" s="280"/>
      <c r="N92" s="280"/>
      <c r="O92" s="280"/>
      <c r="P92" s="280"/>
      <c r="Q92" s="280"/>
      <c r="R92" s="280"/>
      <c r="S92" s="281"/>
      <c r="T92" s="230"/>
      <c r="U92" s="279"/>
      <c r="V92" s="280"/>
      <c r="W92" s="281"/>
      <c r="X92" s="242"/>
      <c r="Y92" s="243"/>
      <c r="Z92" s="244"/>
      <c r="AA92" s="248" t="str">
        <f>IF(X92&gt;0,$M$20*$M$21," ")</f>
        <v xml:space="preserve"> </v>
      </c>
      <c r="AB92" s="249"/>
      <c r="AC92" s="248" t="str">
        <f>IF(X92&gt;0,X92*AA92*T92," ")</f>
        <v xml:space="preserve"> </v>
      </c>
      <c r="AD92" s="258"/>
      <c r="AE92" s="249"/>
      <c r="AF92" s="227" t="str">
        <f>IF(U92&gt;0,(LOOKUP(U92,$D$10:$D$12,$AA$10:$AA$12)*AC92)," ")</f>
        <v xml:space="preserve"> </v>
      </c>
      <c r="AG92" s="228"/>
      <c r="AH92" s="228"/>
      <c r="AI92" s="229"/>
      <c r="AJ92" s="17"/>
    </row>
    <row r="93" spans="1:36" x14ac:dyDescent="0.2">
      <c r="A93" s="11"/>
      <c r="B93" s="254"/>
      <c r="C93" s="237"/>
      <c r="D93" s="238"/>
      <c r="E93" s="236"/>
      <c r="F93" s="237"/>
      <c r="G93" s="238"/>
      <c r="H93" s="236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8"/>
      <c r="T93" s="231"/>
      <c r="U93" s="236"/>
      <c r="V93" s="237"/>
      <c r="W93" s="238"/>
      <c r="X93" s="245"/>
      <c r="Y93" s="246"/>
      <c r="Z93" s="247"/>
      <c r="AA93" s="250"/>
      <c r="AB93" s="251"/>
      <c r="AC93" s="250"/>
      <c r="AD93" s="259"/>
      <c r="AE93" s="251"/>
      <c r="AF93" s="216"/>
      <c r="AG93" s="217"/>
      <c r="AH93" s="217"/>
      <c r="AI93" s="218"/>
      <c r="AJ93" s="17"/>
    </row>
    <row r="94" spans="1:36" x14ac:dyDescent="0.2">
      <c r="A94" s="11"/>
      <c r="B94" s="254"/>
      <c r="C94" s="237"/>
      <c r="D94" s="238"/>
      <c r="E94" s="236"/>
      <c r="F94" s="237"/>
      <c r="G94" s="238"/>
      <c r="H94" s="239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1"/>
      <c r="T94" s="232"/>
      <c r="U94" s="236"/>
      <c r="V94" s="237"/>
      <c r="W94" s="238"/>
      <c r="X94" s="245"/>
      <c r="Y94" s="246"/>
      <c r="Z94" s="247"/>
      <c r="AA94" s="250"/>
      <c r="AB94" s="251"/>
      <c r="AC94" s="250"/>
      <c r="AD94" s="259"/>
      <c r="AE94" s="251"/>
      <c r="AF94" s="219"/>
      <c r="AG94" s="220"/>
      <c r="AH94" s="220"/>
      <c r="AI94" s="221"/>
      <c r="AJ94" s="17"/>
    </row>
    <row r="95" spans="1:36" ht="12.75" customHeight="1" x14ac:dyDescent="0.2">
      <c r="A95" s="11"/>
      <c r="B95" s="253"/>
      <c r="C95" s="234"/>
      <c r="D95" s="235"/>
      <c r="E95" s="233"/>
      <c r="F95" s="234"/>
      <c r="G95" s="235"/>
      <c r="H95" s="233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5"/>
      <c r="T95" s="312"/>
      <c r="U95" s="233"/>
      <c r="V95" s="234"/>
      <c r="W95" s="235"/>
      <c r="X95" s="268"/>
      <c r="Y95" s="269"/>
      <c r="Z95" s="270"/>
      <c r="AA95" s="187" t="str">
        <f>IF(X95&gt;0,$M$20*$M$21," ")</f>
        <v xml:space="preserve"> </v>
      </c>
      <c r="AB95" s="274"/>
      <c r="AC95" s="187" t="str">
        <f>IF(X95&gt;0,X95*AA95*T95," ")</f>
        <v xml:space="preserve"> </v>
      </c>
      <c r="AD95" s="277"/>
      <c r="AE95" s="274"/>
      <c r="AF95" s="213" t="str">
        <f>IF(U95&gt;0,(LOOKUP(U95,$D$10:$D$12,$AA$10:$AA$12)*AC95)," ")</f>
        <v xml:space="preserve"> </v>
      </c>
      <c r="AG95" s="214"/>
      <c r="AH95" s="214"/>
      <c r="AI95" s="215"/>
      <c r="AJ95" s="17"/>
    </row>
    <row r="96" spans="1:36" x14ac:dyDescent="0.2">
      <c r="A96" s="11"/>
      <c r="B96" s="254"/>
      <c r="C96" s="237"/>
      <c r="D96" s="238"/>
      <c r="E96" s="236"/>
      <c r="F96" s="237"/>
      <c r="G96" s="238"/>
      <c r="H96" s="236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8"/>
      <c r="T96" s="231"/>
      <c r="U96" s="236"/>
      <c r="V96" s="237"/>
      <c r="W96" s="238"/>
      <c r="X96" s="245"/>
      <c r="Y96" s="246"/>
      <c r="Z96" s="247"/>
      <c r="AA96" s="250"/>
      <c r="AB96" s="251"/>
      <c r="AC96" s="250"/>
      <c r="AD96" s="259"/>
      <c r="AE96" s="251"/>
      <c r="AF96" s="216"/>
      <c r="AG96" s="217"/>
      <c r="AH96" s="217"/>
      <c r="AI96" s="218"/>
      <c r="AJ96" s="17"/>
    </row>
    <row r="97" spans="1:36" x14ac:dyDescent="0.2">
      <c r="A97" s="11"/>
      <c r="B97" s="255"/>
      <c r="C97" s="240"/>
      <c r="D97" s="241"/>
      <c r="E97" s="239"/>
      <c r="F97" s="240"/>
      <c r="G97" s="241"/>
      <c r="H97" s="239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1"/>
      <c r="T97" s="232"/>
      <c r="U97" s="239"/>
      <c r="V97" s="240"/>
      <c r="W97" s="241"/>
      <c r="X97" s="271"/>
      <c r="Y97" s="272"/>
      <c r="Z97" s="273"/>
      <c r="AA97" s="275"/>
      <c r="AB97" s="276"/>
      <c r="AC97" s="275"/>
      <c r="AD97" s="278"/>
      <c r="AE97" s="276"/>
      <c r="AF97" s="219"/>
      <c r="AG97" s="220"/>
      <c r="AH97" s="220"/>
      <c r="AI97" s="221"/>
      <c r="AJ97" s="17"/>
    </row>
    <row r="98" spans="1:36" x14ac:dyDescent="0.2">
      <c r="A98" s="11"/>
      <c r="B98" s="253"/>
      <c r="C98" s="234"/>
      <c r="D98" s="235"/>
      <c r="E98" s="233"/>
      <c r="F98" s="234"/>
      <c r="G98" s="235"/>
      <c r="H98" s="233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5"/>
      <c r="T98" s="312"/>
      <c r="U98" s="233"/>
      <c r="V98" s="234"/>
      <c r="W98" s="235"/>
      <c r="X98" s="268"/>
      <c r="Y98" s="269"/>
      <c r="Z98" s="270"/>
      <c r="AA98" s="187" t="str">
        <f>IF(X98&gt;0,$M$20*$M$21," ")</f>
        <v xml:space="preserve"> </v>
      </c>
      <c r="AB98" s="274"/>
      <c r="AC98" s="187" t="str">
        <f>IF(X98&gt;0,X98*AA98*T98," ")</f>
        <v xml:space="preserve"> </v>
      </c>
      <c r="AD98" s="277"/>
      <c r="AE98" s="274"/>
      <c r="AF98" s="213" t="str">
        <f>IF(U98&gt;0,(LOOKUP(U98,$D$10:$D$12,$AA$10:$AA$12)*AC98)," ")</f>
        <v xml:space="preserve"> </v>
      </c>
      <c r="AG98" s="214"/>
      <c r="AH98" s="214"/>
      <c r="AI98" s="215"/>
      <c r="AJ98" s="17"/>
    </row>
    <row r="99" spans="1:36" x14ac:dyDescent="0.2">
      <c r="A99" s="11"/>
      <c r="B99" s="254"/>
      <c r="C99" s="237"/>
      <c r="D99" s="238"/>
      <c r="E99" s="236"/>
      <c r="F99" s="237"/>
      <c r="G99" s="238"/>
      <c r="H99" s="236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8"/>
      <c r="T99" s="231"/>
      <c r="U99" s="236"/>
      <c r="V99" s="237"/>
      <c r="W99" s="238"/>
      <c r="X99" s="245"/>
      <c r="Y99" s="246"/>
      <c r="Z99" s="247"/>
      <c r="AA99" s="250"/>
      <c r="AB99" s="251"/>
      <c r="AC99" s="250"/>
      <c r="AD99" s="259"/>
      <c r="AE99" s="251"/>
      <c r="AF99" s="216"/>
      <c r="AG99" s="217"/>
      <c r="AH99" s="217"/>
      <c r="AI99" s="218"/>
      <c r="AJ99" s="17"/>
    </row>
    <row r="100" spans="1:36" x14ac:dyDescent="0.2">
      <c r="A100" s="11"/>
      <c r="B100" s="255"/>
      <c r="C100" s="240"/>
      <c r="D100" s="241"/>
      <c r="E100" s="239"/>
      <c r="F100" s="240"/>
      <c r="G100" s="241"/>
      <c r="H100" s="239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1"/>
      <c r="T100" s="232"/>
      <c r="U100" s="239"/>
      <c r="V100" s="240"/>
      <c r="W100" s="241"/>
      <c r="X100" s="271"/>
      <c r="Y100" s="272"/>
      <c r="Z100" s="273"/>
      <c r="AA100" s="275"/>
      <c r="AB100" s="276"/>
      <c r="AC100" s="275"/>
      <c r="AD100" s="278"/>
      <c r="AE100" s="276"/>
      <c r="AF100" s="219"/>
      <c r="AG100" s="220"/>
      <c r="AH100" s="220"/>
      <c r="AI100" s="221"/>
      <c r="AJ100" s="17"/>
    </row>
    <row r="101" spans="1:36" x14ac:dyDescent="0.2">
      <c r="A101" s="11"/>
      <c r="B101" s="253"/>
      <c r="C101" s="234"/>
      <c r="D101" s="235"/>
      <c r="E101" s="233"/>
      <c r="F101" s="234"/>
      <c r="G101" s="235"/>
      <c r="H101" s="233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5"/>
      <c r="T101" s="312"/>
      <c r="U101" s="233"/>
      <c r="V101" s="234"/>
      <c r="W101" s="235"/>
      <c r="X101" s="268"/>
      <c r="Y101" s="269"/>
      <c r="Z101" s="270"/>
      <c r="AA101" s="187" t="str">
        <f>IF(X101&gt;0,$M$20*$M$21," ")</f>
        <v xml:space="preserve"> </v>
      </c>
      <c r="AB101" s="274"/>
      <c r="AC101" s="187" t="str">
        <f>IF(X101&gt;0,X101*AA101*T101," ")</f>
        <v xml:space="preserve"> </v>
      </c>
      <c r="AD101" s="277"/>
      <c r="AE101" s="274"/>
      <c r="AF101" s="213" t="str">
        <f>IF(U101&gt;0,(LOOKUP(U101,$D$10:$D$12,$AA$10:$AA$12)*AC101)," ")</f>
        <v xml:space="preserve"> </v>
      </c>
      <c r="AG101" s="214"/>
      <c r="AH101" s="214"/>
      <c r="AI101" s="215"/>
      <c r="AJ101" s="17"/>
    </row>
    <row r="102" spans="1:36" x14ac:dyDescent="0.2">
      <c r="A102" s="11"/>
      <c r="B102" s="254"/>
      <c r="C102" s="237"/>
      <c r="D102" s="238"/>
      <c r="E102" s="236"/>
      <c r="F102" s="237"/>
      <c r="G102" s="238"/>
      <c r="H102" s="236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8"/>
      <c r="T102" s="231"/>
      <c r="U102" s="236"/>
      <c r="V102" s="237"/>
      <c r="W102" s="238"/>
      <c r="X102" s="245"/>
      <c r="Y102" s="246"/>
      <c r="Z102" s="247"/>
      <c r="AA102" s="250"/>
      <c r="AB102" s="251"/>
      <c r="AC102" s="250"/>
      <c r="AD102" s="259"/>
      <c r="AE102" s="251"/>
      <c r="AF102" s="216"/>
      <c r="AG102" s="217"/>
      <c r="AH102" s="217"/>
      <c r="AI102" s="218"/>
      <c r="AJ102" s="17"/>
    </row>
    <row r="103" spans="1:36" x14ac:dyDescent="0.2">
      <c r="A103" s="11"/>
      <c r="B103" s="255"/>
      <c r="C103" s="240"/>
      <c r="D103" s="241"/>
      <c r="E103" s="239"/>
      <c r="F103" s="240"/>
      <c r="G103" s="241"/>
      <c r="H103" s="239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1"/>
      <c r="T103" s="232"/>
      <c r="U103" s="239"/>
      <c r="V103" s="240"/>
      <c r="W103" s="241"/>
      <c r="X103" s="271"/>
      <c r="Y103" s="272"/>
      <c r="Z103" s="273"/>
      <c r="AA103" s="275"/>
      <c r="AB103" s="276"/>
      <c r="AC103" s="275"/>
      <c r="AD103" s="278"/>
      <c r="AE103" s="276"/>
      <c r="AF103" s="219"/>
      <c r="AG103" s="220"/>
      <c r="AH103" s="220"/>
      <c r="AI103" s="221"/>
      <c r="AJ103" s="17"/>
    </row>
    <row r="104" spans="1:36" x14ac:dyDescent="0.2">
      <c r="A104" s="11"/>
      <c r="B104" s="253"/>
      <c r="C104" s="234"/>
      <c r="D104" s="235"/>
      <c r="E104" s="233"/>
      <c r="F104" s="234"/>
      <c r="G104" s="235"/>
      <c r="H104" s="233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5"/>
      <c r="T104" s="312"/>
      <c r="U104" s="233"/>
      <c r="V104" s="234"/>
      <c r="W104" s="235"/>
      <c r="X104" s="268"/>
      <c r="Y104" s="269"/>
      <c r="Z104" s="270"/>
      <c r="AA104" s="187" t="str">
        <f>IF(X104&gt;0,$M$20*$M$21," ")</f>
        <v xml:space="preserve"> </v>
      </c>
      <c r="AB104" s="274"/>
      <c r="AC104" s="187" t="str">
        <f>IF(X104&gt;0,X104*AA104*T104," ")</f>
        <v xml:space="preserve"> </v>
      </c>
      <c r="AD104" s="277"/>
      <c r="AE104" s="274"/>
      <c r="AF104" s="213" t="str">
        <f>IF(U104&gt;0,(LOOKUP(U104,$D$10:$D$12,$AA$10:$AA$12)*AC104)," ")</f>
        <v xml:space="preserve"> </v>
      </c>
      <c r="AG104" s="214"/>
      <c r="AH104" s="214"/>
      <c r="AI104" s="215"/>
      <c r="AJ104" s="17"/>
    </row>
    <row r="105" spans="1:36" x14ac:dyDescent="0.2">
      <c r="A105" s="11"/>
      <c r="B105" s="254"/>
      <c r="C105" s="237"/>
      <c r="D105" s="238"/>
      <c r="E105" s="236"/>
      <c r="F105" s="237"/>
      <c r="G105" s="238"/>
      <c r="H105" s="236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8"/>
      <c r="T105" s="231"/>
      <c r="U105" s="236"/>
      <c r="V105" s="237"/>
      <c r="W105" s="238"/>
      <c r="X105" s="245"/>
      <c r="Y105" s="246"/>
      <c r="Z105" s="247"/>
      <c r="AA105" s="250"/>
      <c r="AB105" s="251"/>
      <c r="AC105" s="250"/>
      <c r="AD105" s="259"/>
      <c r="AE105" s="251"/>
      <c r="AF105" s="216"/>
      <c r="AG105" s="217"/>
      <c r="AH105" s="217"/>
      <c r="AI105" s="218"/>
      <c r="AJ105" s="17"/>
    </row>
    <row r="106" spans="1:36" x14ac:dyDescent="0.2">
      <c r="A106" s="11"/>
      <c r="B106" s="255"/>
      <c r="C106" s="240"/>
      <c r="D106" s="241"/>
      <c r="E106" s="239"/>
      <c r="F106" s="240"/>
      <c r="G106" s="241"/>
      <c r="H106" s="239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1"/>
      <c r="T106" s="232"/>
      <c r="U106" s="239"/>
      <c r="V106" s="240"/>
      <c r="W106" s="241"/>
      <c r="X106" s="271"/>
      <c r="Y106" s="272"/>
      <c r="Z106" s="273"/>
      <c r="AA106" s="275"/>
      <c r="AB106" s="276"/>
      <c r="AC106" s="275"/>
      <c r="AD106" s="278"/>
      <c r="AE106" s="276"/>
      <c r="AF106" s="219"/>
      <c r="AG106" s="220"/>
      <c r="AH106" s="220"/>
      <c r="AI106" s="221"/>
      <c r="AJ106" s="17"/>
    </row>
    <row r="107" spans="1:36" x14ac:dyDescent="0.2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28"/>
      <c r="Y107" s="28"/>
      <c r="Z107" s="28"/>
      <c r="AA107" s="28"/>
      <c r="AB107" s="23"/>
      <c r="AC107" s="28"/>
      <c r="AD107" s="28"/>
      <c r="AE107" s="28"/>
      <c r="AF107" s="28"/>
      <c r="AG107" s="12"/>
      <c r="AH107" s="12"/>
      <c r="AI107" s="12"/>
      <c r="AJ107" s="17"/>
    </row>
    <row r="108" spans="1:36" x14ac:dyDescent="0.2">
      <c r="A108" s="11"/>
      <c r="B108" s="12"/>
      <c r="C108" s="12"/>
      <c r="D108" s="12"/>
      <c r="E108" s="12"/>
      <c r="F108" s="12"/>
      <c r="G108" s="12"/>
      <c r="H108" s="12" t="s">
        <v>74</v>
      </c>
      <c r="I108" s="12"/>
      <c r="J108" s="12"/>
      <c r="K108" s="12"/>
      <c r="L108" s="12"/>
      <c r="M108" s="12"/>
      <c r="N108" s="12" t="s">
        <v>75</v>
      </c>
      <c r="O108" s="12"/>
      <c r="P108" s="12"/>
      <c r="Q108" s="12"/>
      <c r="R108" s="12"/>
      <c r="S108" s="12"/>
      <c r="T108" s="12" t="s">
        <v>77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7"/>
    </row>
    <row r="109" spans="1:36" x14ac:dyDescent="0.2">
      <c r="A109" s="11"/>
      <c r="B109" s="12" t="s">
        <v>45</v>
      </c>
      <c r="C109" s="12"/>
      <c r="D109" s="205">
        <v>618.6</v>
      </c>
      <c r="E109" s="206"/>
      <c r="F109" s="206"/>
      <c r="G109" s="41" t="s">
        <v>44</v>
      </c>
      <c r="H109" s="207">
        <f>AB56</f>
        <v>0</v>
      </c>
      <c r="I109" s="208"/>
      <c r="J109" s="208"/>
      <c r="K109" s="208"/>
      <c r="L109" s="209"/>
      <c r="M109" s="41" t="s">
        <v>76</v>
      </c>
      <c r="N109" s="305">
        <f>IF(D109=$U$73,$AF$73,0)+IF(D109=$U$76,$AF$76,0)+IF(D109=$U$79,$AF$79,0)+IF(D109=$U$82,$AF$82,0)+IF(D109=$U$85,$AF$85,0)+IF(D109=$U$92,$AF$92,0)+IF(D109=$U$95,$AF$95,0)+IF(D109=$U$98,$AF$98,0)+IF(D109=$U$101,$AF$101,0)+IF(D109=$U$104,$AF$104,0)</f>
        <v>0</v>
      </c>
      <c r="O109" s="306"/>
      <c r="P109" s="306"/>
      <c r="Q109" s="306"/>
      <c r="R109" s="307"/>
      <c r="S109" s="41" t="s">
        <v>44</v>
      </c>
      <c r="T109" s="330">
        <f>H109+N109</f>
        <v>0</v>
      </c>
      <c r="U109" s="326"/>
      <c r="V109" s="326"/>
      <c r="W109" s="326"/>
      <c r="X109" s="327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7"/>
    </row>
    <row r="110" spans="1:36" x14ac:dyDescent="0.2">
      <c r="A110" s="11"/>
      <c r="B110" s="12" t="s">
        <v>45</v>
      </c>
      <c r="C110" s="12"/>
      <c r="D110" s="289">
        <v>618.61</v>
      </c>
      <c r="E110" s="290"/>
      <c r="F110" s="290"/>
      <c r="G110" s="41" t="s">
        <v>44</v>
      </c>
      <c r="H110" s="207">
        <f>AB57</f>
        <v>0</v>
      </c>
      <c r="I110" s="208"/>
      <c r="J110" s="208"/>
      <c r="K110" s="208"/>
      <c r="L110" s="209"/>
      <c r="M110" s="41" t="s">
        <v>76</v>
      </c>
      <c r="N110" s="305">
        <f>IF(D110=$U$73,$AF$73,0)+IF(D110=$U$76,$AF$76,0)+IF(D110=$U$79,$AF$79,0)+IF(D110=$U$82,$AF$82,0)+IF(D110=$U$85,$AF$85,0)+IF(D110=$U$92,$AF$92,0)+IF(D110=$U$95,$AF$95,0)+IF(D110=$U$98,$AF$98,0)+IF(D110=$U$101,$AF$101,0)+IF(D110=$U$104,$AF$104,0)</f>
        <v>0</v>
      </c>
      <c r="O110" s="306"/>
      <c r="P110" s="306"/>
      <c r="Q110" s="306"/>
      <c r="R110" s="307"/>
      <c r="S110" s="41" t="s">
        <v>44</v>
      </c>
      <c r="T110" s="330">
        <f>H110+N110</f>
        <v>0</v>
      </c>
      <c r="U110" s="326"/>
      <c r="V110" s="326"/>
      <c r="W110" s="326"/>
      <c r="X110" s="327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7"/>
    </row>
    <row r="111" spans="1:36" x14ac:dyDescent="0.2">
      <c r="A111" s="11"/>
      <c r="B111" s="12" t="s">
        <v>45</v>
      </c>
      <c r="C111" s="12"/>
      <c r="D111" s="205">
        <v>618.70000000000005</v>
      </c>
      <c r="E111" s="206"/>
      <c r="F111" s="206"/>
      <c r="G111" s="41" t="s">
        <v>44</v>
      </c>
      <c r="H111" s="210">
        <f>AB58</f>
        <v>0</v>
      </c>
      <c r="I111" s="211"/>
      <c r="J111" s="211"/>
      <c r="K111" s="211"/>
      <c r="L111" s="212"/>
      <c r="M111" s="41" t="s">
        <v>76</v>
      </c>
      <c r="N111" s="210">
        <f>IF(D111=$U$73,$AC$73,0)+IF(D111=$U$76,$AC$76,0)+IF(D111=$U$79,$AC$79,0)+IF(D111=$U$82,$AC$82,0)+IF(D111=$U$85,$AC$85,0)+IF(D111=$U$92,$AC$92,0)+IF(D111=$U$95,$AC$95,0)+IF(D111=$U$98,$AC$98,0)+IF(D111=$U$101,$AC$101,0)+IF(D111=$U$104,$AC$104,0)</f>
        <v>0</v>
      </c>
      <c r="O111" s="328"/>
      <c r="P111" s="328"/>
      <c r="Q111" s="328"/>
      <c r="R111" s="329"/>
      <c r="S111" s="41" t="s">
        <v>44</v>
      </c>
      <c r="T111" s="325">
        <f>H111+N111</f>
        <v>0</v>
      </c>
      <c r="U111" s="326"/>
      <c r="V111" s="326"/>
      <c r="W111" s="326"/>
      <c r="X111" s="327"/>
      <c r="Y111" s="12" t="s">
        <v>70</v>
      </c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7"/>
    </row>
    <row r="112" spans="1:36" x14ac:dyDescent="0.2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28"/>
      <c r="Y112" s="28"/>
      <c r="Z112" s="28"/>
      <c r="AA112" s="28"/>
      <c r="AB112" s="23"/>
      <c r="AC112" s="28"/>
      <c r="AD112" s="28"/>
      <c r="AE112" s="28"/>
      <c r="AF112" s="28"/>
      <c r="AG112" s="12"/>
      <c r="AH112" s="12"/>
      <c r="AI112" s="12"/>
      <c r="AJ112" s="17"/>
    </row>
    <row r="113" spans="1:36" ht="13.5" thickBot="1" x14ac:dyDescent="0.25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24"/>
      <c r="V113" s="24"/>
      <c r="W113" s="24"/>
      <c r="X113" s="44"/>
      <c r="Y113" s="44"/>
      <c r="Z113" s="44"/>
      <c r="AA113" s="44"/>
      <c r="AB113" s="45"/>
      <c r="AC113" s="44"/>
      <c r="AD113" s="44"/>
      <c r="AE113" s="44"/>
      <c r="AF113" s="44"/>
      <c r="AG113" s="24"/>
      <c r="AH113" s="24"/>
      <c r="AI113" s="12"/>
      <c r="AJ113" s="17"/>
    </row>
    <row r="114" spans="1:36" x14ac:dyDescent="0.2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25"/>
      <c r="U114" s="46" t="s">
        <v>91</v>
      </c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8"/>
      <c r="AI114" s="26"/>
      <c r="AJ114" s="17"/>
    </row>
    <row r="115" spans="1:36" x14ac:dyDescent="0.2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25"/>
      <c r="U115" s="49" t="s">
        <v>45</v>
      </c>
      <c r="V115" s="15"/>
      <c r="W115" s="323">
        <v>618.6</v>
      </c>
      <c r="X115" s="324"/>
      <c r="Y115" s="324"/>
      <c r="Z115" s="42"/>
      <c r="AA115" s="42" t="s">
        <v>44</v>
      </c>
      <c r="AB115" s="315">
        <f>ROUNDUP(T109,-3)</f>
        <v>0</v>
      </c>
      <c r="AC115" s="316"/>
      <c r="AD115" s="316"/>
      <c r="AE115" s="316"/>
      <c r="AF115" s="317"/>
      <c r="AG115" s="43"/>
      <c r="AH115" s="50"/>
      <c r="AI115" s="26"/>
      <c r="AJ115" s="17"/>
    </row>
    <row r="116" spans="1:36" x14ac:dyDescent="0.2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25"/>
      <c r="U116" s="49" t="s">
        <v>45</v>
      </c>
      <c r="V116" s="15"/>
      <c r="W116" s="313">
        <v>618.61</v>
      </c>
      <c r="X116" s="314"/>
      <c r="Y116" s="314"/>
      <c r="Z116" s="42"/>
      <c r="AA116" s="42" t="s">
        <v>44</v>
      </c>
      <c r="AB116" s="315">
        <f>ROUNDUP(T110,-3)</f>
        <v>0</v>
      </c>
      <c r="AC116" s="316"/>
      <c r="AD116" s="316"/>
      <c r="AE116" s="316"/>
      <c r="AF116" s="317"/>
      <c r="AG116" s="43"/>
      <c r="AH116" s="50"/>
      <c r="AI116" s="26"/>
      <c r="AJ116" s="29"/>
    </row>
    <row r="117" spans="1:36" ht="13.5" thickBot="1" x14ac:dyDescent="0.25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25"/>
      <c r="U117" s="51" t="s">
        <v>45</v>
      </c>
      <c r="V117" s="52"/>
      <c r="W117" s="318">
        <v>618.70000000000005</v>
      </c>
      <c r="X117" s="319"/>
      <c r="Y117" s="319"/>
      <c r="Z117" s="52"/>
      <c r="AA117" s="53" t="s">
        <v>44</v>
      </c>
      <c r="AB117" s="320">
        <f>ROUNDUP(T111,-2)</f>
        <v>0</v>
      </c>
      <c r="AC117" s="321"/>
      <c r="AD117" s="321"/>
      <c r="AE117" s="321"/>
      <c r="AF117" s="322"/>
      <c r="AG117" s="52" t="s">
        <v>70</v>
      </c>
      <c r="AH117" s="33"/>
      <c r="AI117" s="26"/>
      <c r="AJ117" s="29"/>
    </row>
    <row r="118" spans="1:36" ht="13.5" thickBot="1" x14ac:dyDescent="0.25">
      <c r="A118" s="30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3"/>
    </row>
    <row r="119" spans="1:36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36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1:36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1:36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spans="1:36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1:36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1:36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1:36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1:36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1:36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1:36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1:36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1:36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1:36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1:36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1:36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1:36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1:36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1:36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1:36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1:36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:36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6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spans="1:36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1:36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spans="1:36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spans="1:36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spans="1:36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spans="1:36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spans="1:36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spans="1:36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</row>
    <row r="174" spans="1:36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spans="1:36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</row>
    <row r="176" spans="1:36" ht="18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  <row r="177" spans="1:36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</row>
    <row r="178" spans="1:36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spans="1:36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</row>
    <row r="180" spans="1:36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</row>
    <row r="181" spans="1:36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</row>
    <row r="182" spans="1:36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</row>
    <row r="183" spans="1:36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</row>
    <row r="184" spans="1:36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</row>
    <row r="185" spans="1:36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</row>
    <row r="186" spans="1:36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</row>
    <row r="187" spans="1:36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</row>
    <row r="188" spans="1:36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</row>
    <row r="189" spans="1:36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</row>
    <row r="190" spans="1:36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</row>
    <row r="191" spans="1:36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</row>
    <row r="192" spans="1:36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</row>
    <row r="193" spans="1:36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</row>
    <row r="194" spans="1:36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</row>
    <row r="195" spans="1:36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</row>
    <row r="196" spans="1:36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</row>
    <row r="197" spans="1:36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</row>
    <row r="198" spans="1:36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</row>
    <row r="199" spans="1:36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</row>
    <row r="200" spans="1:36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</row>
    <row r="201" spans="1:36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</row>
    <row r="202" spans="1:36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</row>
    <row r="203" spans="1:36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</row>
    <row r="204" spans="1:36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</row>
    <row r="205" spans="1:36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</row>
    <row r="206" spans="1:36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spans="1:36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spans="1:36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spans="1:36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spans="1:36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1:36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</row>
    <row r="212" spans="1:36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spans="1:36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</row>
    <row r="214" spans="1:36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</row>
    <row r="215" spans="1:36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</row>
    <row r="216" spans="1:36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</row>
    <row r="217" spans="1:36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</row>
    <row r="218" spans="1:36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</row>
    <row r="219" spans="1:36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</row>
    <row r="220" spans="1:36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</row>
    <row r="221" spans="1:36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</row>
    <row r="222" spans="1:36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</row>
    <row r="223" spans="1:36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</row>
    <row r="224" spans="1:36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</row>
    <row r="225" spans="1:36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</row>
    <row r="226" spans="1:36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</row>
    <row r="227" spans="1:36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</row>
    <row r="228" spans="1:36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</row>
    <row r="229" spans="1:36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</row>
    <row r="230" spans="1:36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</row>
    <row r="231" spans="1:36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</row>
    <row r="232" spans="1:36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</row>
    <row r="233" spans="1:36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</row>
    <row r="234" spans="1:36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</row>
    <row r="235" spans="1:36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</row>
    <row r="236" spans="1:36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</row>
    <row r="237" spans="1:36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</row>
    <row r="238" spans="1:36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</row>
    <row r="239" spans="1:36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</row>
    <row r="240" spans="1:36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</row>
    <row r="241" spans="1:36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</row>
  </sheetData>
  <sheetProtection sheet="1" objects="1" scenarios="1" formatCells="0" formatColumns="0" formatRows="0"/>
  <mergeCells count="276">
    <mergeCell ref="H73:S75"/>
    <mergeCell ref="A6:AI6"/>
    <mergeCell ref="X62:AB62"/>
    <mergeCell ref="X2:AB2"/>
    <mergeCell ref="K16:AH16"/>
    <mergeCell ref="D111:F111"/>
    <mergeCell ref="H109:L109"/>
    <mergeCell ref="H110:L110"/>
    <mergeCell ref="H111:L111"/>
    <mergeCell ref="D109:F109"/>
    <mergeCell ref="D110:F110"/>
    <mergeCell ref="S4:W4"/>
    <mergeCell ref="X4:AB4"/>
    <mergeCell ref="I5:P5"/>
    <mergeCell ref="Q5:AB5"/>
    <mergeCell ref="A1:H5"/>
    <mergeCell ref="A61:H65"/>
    <mergeCell ref="I61:R62"/>
    <mergeCell ref="I63:R64"/>
    <mergeCell ref="M20:N20"/>
    <mergeCell ref="S64:W64"/>
    <mergeCell ref="V61:AI61"/>
    <mergeCell ref="AG65:AH65"/>
    <mergeCell ref="AC62:AE62"/>
    <mergeCell ref="AF62:AI62"/>
    <mergeCell ref="AC63:AE63"/>
    <mergeCell ref="AF63:AI63"/>
    <mergeCell ref="AF64:AI64"/>
    <mergeCell ref="AC64:AE64"/>
    <mergeCell ref="AC4:AE4"/>
    <mergeCell ref="S3:X3"/>
    <mergeCell ref="AC5:AE5"/>
    <mergeCell ref="AG5:AH5"/>
    <mergeCell ref="AF4:AI4"/>
    <mergeCell ref="I1:R2"/>
    <mergeCell ref="AC3:AE3"/>
    <mergeCell ref="AF3:AI3"/>
    <mergeCell ref="Y3:AB3"/>
    <mergeCell ref="AC2:AE2"/>
    <mergeCell ref="S2:W2"/>
    <mergeCell ref="AF2:AI2"/>
    <mergeCell ref="I3:R4"/>
    <mergeCell ref="V1:AI1"/>
    <mergeCell ref="D10:F10"/>
    <mergeCell ref="D11:F11"/>
    <mergeCell ref="D12:F12"/>
    <mergeCell ref="V10:X10"/>
    <mergeCell ref="V11:X11"/>
    <mergeCell ref="V12:X12"/>
    <mergeCell ref="AA76:AB78"/>
    <mergeCell ref="AC76:AE78"/>
    <mergeCell ref="I65:P65"/>
    <mergeCell ref="Q65:AB65"/>
    <mergeCell ref="E73:G75"/>
    <mergeCell ref="U73:W75"/>
    <mergeCell ref="AC65:AE65"/>
    <mergeCell ref="AC73:AE75"/>
    <mergeCell ref="B76:D78"/>
    <mergeCell ref="E76:G78"/>
    <mergeCell ref="U76:W78"/>
    <mergeCell ref="W58:Y58"/>
    <mergeCell ref="B73:D75"/>
    <mergeCell ref="M21:N21"/>
    <mergeCell ref="H71:S72"/>
    <mergeCell ref="T71:T72"/>
    <mergeCell ref="X76:Z78"/>
    <mergeCell ref="S63:X63"/>
    <mergeCell ref="AC24:AE25"/>
    <mergeCell ref="AA24:AB25"/>
    <mergeCell ref="AF35:AI37"/>
    <mergeCell ref="W56:Y56"/>
    <mergeCell ref="AB56:AF56"/>
    <mergeCell ref="AF24:AI25"/>
    <mergeCell ref="U24:W25"/>
    <mergeCell ref="AA32:AB34"/>
    <mergeCell ref="AA10:AC10"/>
    <mergeCell ref="AA11:AC11"/>
    <mergeCell ref="AA12:AC12"/>
    <mergeCell ref="AC35:AE37"/>
    <mergeCell ref="X29:Z31"/>
    <mergeCell ref="B29:D31"/>
    <mergeCell ref="E29:G31"/>
    <mergeCell ref="U29:W31"/>
    <mergeCell ref="AA29:AB31"/>
    <mergeCell ref="AC29:AE31"/>
    <mergeCell ref="AB57:AF57"/>
    <mergeCell ref="AB58:AF58"/>
    <mergeCell ref="W57:Y57"/>
    <mergeCell ref="T24:T25"/>
    <mergeCell ref="X24:Z25"/>
    <mergeCell ref="H26:S28"/>
    <mergeCell ref="H29:S31"/>
    <mergeCell ref="U26:W28"/>
    <mergeCell ref="T26:T28"/>
    <mergeCell ref="T29:T31"/>
    <mergeCell ref="B24:D25"/>
    <mergeCell ref="E24:G25"/>
    <mergeCell ref="E26:G28"/>
    <mergeCell ref="B26:D28"/>
    <mergeCell ref="H24:S25"/>
    <mergeCell ref="B32:D34"/>
    <mergeCell ref="E32:G34"/>
    <mergeCell ref="U32:W34"/>
    <mergeCell ref="X32:Z34"/>
    <mergeCell ref="T32:T34"/>
    <mergeCell ref="H32:S34"/>
    <mergeCell ref="AF29:AI31"/>
    <mergeCell ref="AF26:AI28"/>
    <mergeCell ref="X26:Z28"/>
    <mergeCell ref="AA26:AB28"/>
    <mergeCell ref="AC26:AE28"/>
    <mergeCell ref="AC32:AE34"/>
    <mergeCell ref="AF32:AI34"/>
    <mergeCell ref="B35:D37"/>
    <mergeCell ref="E35:G37"/>
    <mergeCell ref="U35:W37"/>
    <mergeCell ref="X35:Z37"/>
    <mergeCell ref="H35:S37"/>
    <mergeCell ref="B38:D40"/>
    <mergeCell ref="E38:G40"/>
    <mergeCell ref="U38:W40"/>
    <mergeCell ref="T38:T40"/>
    <mergeCell ref="H38:S40"/>
    <mergeCell ref="AC38:AE40"/>
    <mergeCell ref="AF38:AI40"/>
    <mergeCell ref="B41:D43"/>
    <mergeCell ref="E41:G43"/>
    <mergeCell ref="U41:W43"/>
    <mergeCell ref="T41:T43"/>
    <mergeCell ref="H41:S43"/>
    <mergeCell ref="X41:Z43"/>
    <mergeCell ref="AA41:AB43"/>
    <mergeCell ref="AC41:AE43"/>
    <mergeCell ref="AF41:AI43"/>
    <mergeCell ref="B44:D46"/>
    <mergeCell ref="E44:G46"/>
    <mergeCell ref="U44:W46"/>
    <mergeCell ref="T44:T46"/>
    <mergeCell ref="H44:S46"/>
    <mergeCell ref="X44:Z46"/>
    <mergeCell ref="AA44:AB46"/>
    <mergeCell ref="AC44:AE46"/>
    <mergeCell ref="AF44:AI46"/>
    <mergeCell ref="B47:D49"/>
    <mergeCell ref="E47:G49"/>
    <mergeCell ref="U47:W49"/>
    <mergeCell ref="T47:T49"/>
    <mergeCell ref="H47:S49"/>
    <mergeCell ref="X47:Z49"/>
    <mergeCell ref="AA47:AB49"/>
    <mergeCell ref="AC47:AE49"/>
    <mergeCell ref="AF47:AI49"/>
    <mergeCell ref="AC50:AE52"/>
    <mergeCell ref="AF50:AI52"/>
    <mergeCell ref="B79:D81"/>
    <mergeCell ref="E79:G81"/>
    <mergeCell ref="U79:W81"/>
    <mergeCell ref="T79:T81"/>
    <mergeCell ref="H79:S81"/>
    <mergeCell ref="X79:Z81"/>
    <mergeCell ref="AA79:AB81"/>
    <mergeCell ref="B50:D52"/>
    <mergeCell ref="E50:G52"/>
    <mergeCell ref="U50:W52"/>
    <mergeCell ref="T50:T52"/>
    <mergeCell ref="H50:S52"/>
    <mergeCell ref="X50:Z52"/>
    <mergeCell ref="B71:D72"/>
    <mergeCell ref="E71:G72"/>
    <mergeCell ref="U71:W72"/>
    <mergeCell ref="X71:Z72"/>
    <mergeCell ref="AA71:AB72"/>
    <mergeCell ref="AC71:AE72"/>
    <mergeCell ref="X73:Z75"/>
    <mergeCell ref="AA73:AB75"/>
    <mergeCell ref="A66:AI66"/>
    <mergeCell ref="B90:D91"/>
    <mergeCell ref="E90:G91"/>
    <mergeCell ref="U90:W91"/>
    <mergeCell ref="T90:T91"/>
    <mergeCell ref="H90:S91"/>
    <mergeCell ref="X90:Z91"/>
    <mergeCell ref="AF82:AI84"/>
    <mergeCell ref="B85:D87"/>
    <mergeCell ref="E85:G87"/>
    <mergeCell ref="U85:W87"/>
    <mergeCell ref="T85:T87"/>
    <mergeCell ref="H85:S87"/>
    <mergeCell ref="X85:Z87"/>
    <mergeCell ref="AA85:AB87"/>
    <mergeCell ref="AC85:AE87"/>
    <mergeCell ref="AF85:AI87"/>
    <mergeCell ref="B82:D84"/>
    <mergeCell ref="E82:G84"/>
    <mergeCell ref="U82:W84"/>
    <mergeCell ref="T82:T84"/>
    <mergeCell ref="H82:S84"/>
    <mergeCell ref="X82:Z84"/>
    <mergeCell ref="AA82:AB84"/>
    <mergeCell ref="AC82:AE84"/>
    <mergeCell ref="B95:D97"/>
    <mergeCell ref="E95:G97"/>
    <mergeCell ref="U95:W97"/>
    <mergeCell ref="T95:T97"/>
    <mergeCell ref="H95:S97"/>
    <mergeCell ref="B92:D94"/>
    <mergeCell ref="E92:G94"/>
    <mergeCell ref="U92:W94"/>
    <mergeCell ref="T92:T94"/>
    <mergeCell ref="H92:S94"/>
    <mergeCell ref="B101:D103"/>
    <mergeCell ref="E101:G103"/>
    <mergeCell ref="U101:W103"/>
    <mergeCell ref="T101:T103"/>
    <mergeCell ref="H101:S103"/>
    <mergeCell ref="AA98:AB100"/>
    <mergeCell ref="AF98:AI100"/>
    <mergeCell ref="B98:D100"/>
    <mergeCell ref="E98:G100"/>
    <mergeCell ref="U98:W100"/>
    <mergeCell ref="T98:T100"/>
    <mergeCell ref="H98:S100"/>
    <mergeCell ref="AB116:AF116"/>
    <mergeCell ref="W117:Y117"/>
    <mergeCell ref="AB117:AF117"/>
    <mergeCell ref="W115:Y115"/>
    <mergeCell ref="AB115:AF115"/>
    <mergeCell ref="T111:X111"/>
    <mergeCell ref="B104:D106"/>
    <mergeCell ref="E104:G106"/>
    <mergeCell ref="U104:W106"/>
    <mergeCell ref="T104:T106"/>
    <mergeCell ref="H104:S106"/>
    <mergeCell ref="W116:Y116"/>
    <mergeCell ref="N109:R109"/>
    <mergeCell ref="N110:R110"/>
    <mergeCell ref="N111:R111"/>
    <mergeCell ref="T109:X109"/>
    <mergeCell ref="AC104:AE106"/>
    <mergeCell ref="AF104:AI106"/>
    <mergeCell ref="X101:Z103"/>
    <mergeCell ref="S62:W62"/>
    <mergeCell ref="H76:S78"/>
    <mergeCell ref="AA101:AB103"/>
    <mergeCell ref="AC101:AE103"/>
    <mergeCell ref="AF101:AI103"/>
    <mergeCell ref="AC98:AE100"/>
    <mergeCell ref="AC95:AE97"/>
    <mergeCell ref="AF95:AI97"/>
    <mergeCell ref="AA95:AB97"/>
    <mergeCell ref="AA90:AB91"/>
    <mergeCell ref="AC90:AE91"/>
    <mergeCell ref="AF90:AI91"/>
    <mergeCell ref="AA92:AB94"/>
    <mergeCell ref="AC92:AE94"/>
    <mergeCell ref="AF92:AI94"/>
    <mergeCell ref="AC79:AE81"/>
    <mergeCell ref="AF79:AI81"/>
    <mergeCell ref="AF71:AI72"/>
    <mergeCell ref="AF76:AI78"/>
    <mergeCell ref="AF73:AI75"/>
    <mergeCell ref="T73:T75"/>
    <mergeCell ref="T110:X110"/>
    <mergeCell ref="X98:Z100"/>
    <mergeCell ref="X95:Z97"/>
    <mergeCell ref="X92:Z94"/>
    <mergeCell ref="T35:T37"/>
    <mergeCell ref="T76:T78"/>
    <mergeCell ref="X104:Z106"/>
    <mergeCell ref="X38:Z40"/>
    <mergeCell ref="Y63:AB63"/>
    <mergeCell ref="X64:AB64"/>
    <mergeCell ref="AA104:AB106"/>
    <mergeCell ref="AA50:AB52"/>
    <mergeCell ref="AA38:AB40"/>
    <mergeCell ref="AA35:AB37"/>
  </mergeCells>
  <phoneticPr fontId="0" type="noConversion"/>
  <conditionalFormatting sqref="Z116 Z57">
    <cfRule type="expression" dxfId="0" priority="1" stopIfTrue="1">
      <formula>ISERROR(#REF!)</formula>
    </cfRule>
  </conditionalFormatting>
  <dataValidations count="1">
    <dataValidation type="list" allowBlank="1" showInputMessage="1" showErrorMessage="1" sqref="U26:W52 U73:W87 U92:W106">
      <formula1>$D$9:$D$12</formula1>
    </dataValidation>
  </dataValidations>
  <pageMargins left="0.75" right="0.3" top="0.35" bottom="0.3" header="0" footer="0.18"/>
  <pageSetup orientation="portrait" horizontalDpi="300" verticalDpi="300" r:id="rId1"/>
  <headerFooter alignWithMargins="0">
    <oddFooter>&amp;R&amp;8&amp;Z&amp;F: &amp;A
&amp;D  &amp;T</oddFooter>
  </headerFooter>
  <ignoredErrors>
    <ignoredError sqref="AB115:AF11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Sample Checklist</vt:lpstr>
      <vt:lpstr>Sample 618</vt:lpstr>
      <vt:lpstr>Checklist (Blank)</vt:lpstr>
      <vt:lpstr> 618 (Blank)</vt:lpstr>
    </vt:vector>
  </TitlesOfParts>
  <Company>NHDOT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N34RJG</dc:creator>
  <cp:lastModifiedBy>Ronald Grandmaison</cp:lastModifiedBy>
  <cp:lastPrinted>2010-03-01T18:23:12Z</cp:lastPrinted>
  <dcterms:created xsi:type="dcterms:W3CDTF">2002-11-12T19:19:42Z</dcterms:created>
  <dcterms:modified xsi:type="dcterms:W3CDTF">2017-09-05T15:05:45Z</dcterms:modified>
</cp:coreProperties>
</file>